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Work" sheetId="1" r:id="rId1"/>
    <sheet name="Printable Cop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79" i="1" l="1"/>
  <c r="Z78" i="1"/>
  <c r="Y78" i="1"/>
  <c r="X78" i="1"/>
  <c r="W78" i="1"/>
  <c r="V78" i="1"/>
  <c r="U78" i="1"/>
  <c r="T78" i="1"/>
  <c r="S78" i="1"/>
  <c r="R78" i="1"/>
  <c r="Q78" i="1"/>
  <c r="AA77" i="1"/>
  <c r="P75" i="1"/>
  <c r="AC75" i="1" s="1"/>
  <c r="P73" i="1"/>
  <c r="AC73" i="1" s="1"/>
  <c r="Z60" i="1"/>
  <c r="Z79" i="1" s="1"/>
  <c r="Y60" i="1"/>
  <c r="Y79" i="1" s="1"/>
  <c r="X60" i="1"/>
  <c r="W60" i="1"/>
  <c r="V60" i="1"/>
  <c r="U60" i="1"/>
  <c r="T60" i="1"/>
  <c r="S60" i="1"/>
  <c r="R60" i="1"/>
  <c r="Q60" i="1"/>
  <c r="AA59" i="1"/>
  <c r="P57" i="1"/>
  <c r="AC57" i="1" s="1"/>
  <c r="P55" i="1"/>
  <c r="AC55" i="1" s="1"/>
  <c r="F51" i="1"/>
  <c r="X48" i="1"/>
  <c r="X67" i="1" s="1"/>
  <c r="X86" i="1" s="1"/>
  <c r="V47" i="1"/>
  <c r="U45" i="1"/>
  <c r="Z42" i="1"/>
  <c r="Y42" i="1"/>
  <c r="X42" i="1"/>
  <c r="W42" i="1"/>
  <c r="W61" i="1" s="1"/>
  <c r="V42" i="1"/>
  <c r="U42" i="1"/>
  <c r="U61" i="1" s="1"/>
  <c r="T42" i="1"/>
  <c r="S42" i="1"/>
  <c r="S61" i="1" s="1"/>
  <c r="R42" i="1"/>
  <c r="Q42" i="1"/>
  <c r="AA41" i="1"/>
  <c r="P39" i="1"/>
  <c r="AC39" i="1" s="1"/>
  <c r="P37" i="1"/>
  <c r="AC37" i="1" s="1"/>
  <c r="Z33" i="1"/>
  <c r="Y33" i="1"/>
  <c r="X33" i="1"/>
  <c r="W33" i="1"/>
  <c r="V33" i="1"/>
  <c r="U33" i="1"/>
  <c r="T33" i="1"/>
  <c r="S33" i="1"/>
  <c r="R33" i="1"/>
  <c r="AE33" i="1" s="1"/>
  <c r="Q33" i="1"/>
  <c r="AD33" i="1" s="1"/>
  <c r="G33" i="1"/>
  <c r="G34" i="1" s="1"/>
  <c r="F33" i="1"/>
  <c r="F34" i="1" s="1"/>
  <c r="Z32" i="1"/>
  <c r="Y32" i="1"/>
  <c r="X32" i="1"/>
  <c r="W32" i="1"/>
  <c r="V32" i="1"/>
  <c r="U32" i="1"/>
  <c r="T32" i="1"/>
  <c r="S32" i="1"/>
  <c r="R32" i="1"/>
  <c r="Q32" i="1"/>
  <c r="F32" i="1"/>
  <c r="E32" i="1"/>
  <c r="E50" i="1" s="1"/>
  <c r="Z31" i="1"/>
  <c r="Y31" i="1"/>
  <c r="Y50" i="1" s="1"/>
  <c r="X31" i="1"/>
  <c r="X50" i="1" s="1"/>
  <c r="W31" i="1"/>
  <c r="W50" i="1" s="1"/>
  <c r="V31" i="1"/>
  <c r="U31" i="1"/>
  <c r="U50" i="1" s="1"/>
  <c r="T31" i="1"/>
  <c r="S31" i="1"/>
  <c r="S50" i="1" s="1"/>
  <c r="R31" i="1"/>
  <c r="Q31" i="1"/>
  <c r="Q50" i="1" s="1"/>
  <c r="Z30" i="1"/>
  <c r="Z49" i="1" s="1"/>
  <c r="Y30" i="1"/>
  <c r="Y49" i="1" s="1"/>
  <c r="X30" i="1"/>
  <c r="X49" i="1" s="1"/>
  <c r="W30" i="1"/>
  <c r="W49" i="1" s="1"/>
  <c r="V30" i="1"/>
  <c r="U30" i="1"/>
  <c r="T30" i="1"/>
  <c r="T49" i="1" s="1"/>
  <c r="S30" i="1"/>
  <c r="S49" i="1" s="1"/>
  <c r="S68" i="1" s="1"/>
  <c r="R30" i="1"/>
  <c r="Q30" i="1"/>
  <c r="Z29" i="1"/>
  <c r="Z48" i="1" s="1"/>
  <c r="Y29" i="1"/>
  <c r="Y48" i="1" s="1"/>
  <c r="X29" i="1"/>
  <c r="W29" i="1"/>
  <c r="W48" i="1" s="1"/>
  <c r="V29" i="1"/>
  <c r="U29" i="1"/>
  <c r="U48" i="1" s="1"/>
  <c r="T29" i="1"/>
  <c r="S29" i="1"/>
  <c r="S48" i="1" s="1"/>
  <c r="R29" i="1"/>
  <c r="Q29" i="1"/>
  <c r="Z28" i="1"/>
  <c r="Z47" i="1" s="1"/>
  <c r="Y28" i="1"/>
  <c r="Y47" i="1" s="1"/>
  <c r="Y66" i="1" s="1"/>
  <c r="X28" i="1"/>
  <c r="X47" i="1" s="1"/>
  <c r="W28" i="1"/>
  <c r="V28" i="1"/>
  <c r="U28" i="1"/>
  <c r="U47" i="1" s="1"/>
  <c r="U66" i="1" s="1"/>
  <c r="T28" i="1"/>
  <c r="T47" i="1" s="1"/>
  <c r="T66" i="1" s="1"/>
  <c r="S28" i="1"/>
  <c r="R28" i="1"/>
  <c r="Q28" i="1"/>
  <c r="Q47" i="1" s="1"/>
  <c r="Z27" i="1"/>
  <c r="Z46" i="1" s="1"/>
  <c r="Y27" i="1"/>
  <c r="X27" i="1"/>
  <c r="X46" i="1" s="1"/>
  <c r="X65" i="1" s="1"/>
  <c r="W27" i="1"/>
  <c r="W46" i="1" s="1"/>
  <c r="V27" i="1"/>
  <c r="V46" i="1" s="1"/>
  <c r="U27" i="1"/>
  <c r="T27" i="1"/>
  <c r="T46" i="1" s="1"/>
  <c r="S27" i="1"/>
  <c r="S46" i="1" s="1"/>
  <c r="S65" i="1" s="1"/>
  <c r="R27" i="1"/>
  <c r="R46" i="1" s="1"/>
  <c r="Q27" i="1"/>
  <c r="Z26" i="1"/>
  <c r="Z45" i="1" s="1"/>
  <c r="Z64" i="1" s="1"/>
  <c r="Z83" i="1" s="1"/>
  <c r="Y26" i="1"/>
  <c r="Y45" i="1" s="1"/>
  <c r="X26" i="1"/>
  <c r="W26" i="1"/>
  <c r="W45" i="1" s="1"/>
  <c r="W64" i="1" s="1"/>
  <c r="V26" i="1"/>
  <c r="V45" i="1" s="1"/>
  <c r="U26" i="1"/>
  <c r="T26" i="1"/>
  <c r="S26" i="1"/>
  <c r="S45" i="1" s="1"/>
  <c r="S64" i="1" s="1"/>
  <c r="S83" i="1" s="1"/>
  <c r="R26" i="1"/>
  <c r="R45" i="1" s="1"/>
  <c r="R64" i="1" s="1"/>
  <c r="Q26" i="1"/>
  <c r="Z25" i="1"/>
  <c r="Z44" i="1" s="1"/>
  <c r="Y25" i="1"/>
  <c r="X25" i="1"/>
  <c r="X44" i="1" s="1"/>
  <c r="W25" i="1"/>
  <c r="W44" i="1" s="1"/>
  <c r="W63" i="1" s="1"/>
  <c r="V25" i="1"/>
  <c r="V44" i="1" s="1"/>
  <c r="U25" i="1"/>
  <c r="U44" i="1" s="1"/>
  <c r="T25" i="1"/>
  <c r="S25" i="1"/>
  <c r="S44" i="1" s="1"/>
  <c r="S63" i="1" s="1"/>
  <c r="R25" i="1"/>
  <c r="R44" i="1" s="1"/>
  <c r="R63" i="1" s="1"/>
  <c r="Q25" i="1"/>
  <c r="Z24" i="1"/>
  <c r="Y24" i="1"/>
  <c r="Y43" i="1" s="1"/>
  <c r="Y62" i="1" s="1"/>
  <c r="X24" i="1"/>
  <c r="X43" i="1" s="1"/>
  <c r="W24" i="1"/>
  <c r="W43" i="1" s="1"/>
  <c r="W62" i="1" s="1"/>
  <c r="V24" i="1"/>
  <c r="V43" i="1" s="1"/>
  <c r="V62" i="1" s="1"/>
  <c r="U24" i="1"/>
  <c r="T24" i="1"/>
  <c r="S24" i="1"/>
  <c r="S43" i="1" s="1"/>
  <c r="S62" i="1" s="1"/>
  <c r="R24" i="1"/>
  <c r="R43" i="1" s="1"/>
  <c r="R62" i="1" s="1"/>
  <c r="Q24" i="1"/>
  <c r="AA23" i="1"/>
  <c r="P21" i="1"/>
  <c r="AC21" i="1" s="1"/>
  <c r="P19" i="1"/>
  <c r="AC19" i="1" s="1"/>
  <c r="Z16" i="1"/>
  <c r="Y16" i="1"/>
  <c r="X16" i="1"/>
  <c r="W16" i="1"/>
  <c r="V16" i="1"/>
  <c r="U16" i="1"/>
  <c r="T16" i="1"/>
  <c r="S16" i="1"/>
  <c r="R16" i="1"/>
  <c r="Q16" i="1"/>
  <c r="N16" i="1"/>
  <c r="M16" i="1"/>
  <c r="L16" i="1"/>
  <c r="K16" i="1"/>
  <c r="J16" i="1"/>
  <c r="I16" i="1"/>
  <c r="H16" i="1"/>
  <c r="G16" i="1"/>
  <c r="F16" i="1"/>
  <c r="AM15" i="1"/>
  <c r="AL15" i="1"/>
  <c r="AK15" i="1"/>
  <c r="AJ15" i="1"/>
  <c r="AI15" i="1"/>
  <c r="AH15" i="1"/>
  <c r="AG15" i="1"/>
  <c r="AF15" i="1"/>
  <c r="AE15" i="1"/>
  <c r="AD15" i="1"/>
  <c r="AA15" i="1"/>
  <c r="AM14" i="1"/>
  <c r="AL14" i="1"/>
  <c r="AK14" i="1"/>
  <c r="AJ14" i="1"/>
  <c r="AI14" i="1"/>
  <c r="AH14" i="1"/>
  <c r="AG14" i="1"/>
  <c r="AF14" i="1"/>
  <c r="AE14" i="1"/>
  <c r="AD14" i="1"/>
  <c r="AA14" i="1"/>
  <c r="AM13" i="1"/>
  <c r="AL13" i="1"/>
  <c r="AK13" i="1"/>
  <c r="AJ13" i="1"/>
  <c r="AI13" i="1"/>
  <c r="AH13" i="1"/>
  <c r="AG13" i="1"/>
  <c r="AF13" i="1"/>
  <c r="AE13" i="1"/>
  <c r="AD13" i="1"/>
  <c r="AA13" i="1"/>
  <c r="AM12" i="1"/>
  <c r="AL12" i="1"/>
  <c r="AK12" i="1"/>
  <c r="AJ12" i="1"/>
  <c r="AI12" i="1"/>
  <c r="AH12" i="1"/>
  <c r="AG12" i="1"/>
  <c r="AF12" i="1"/>
  <c r="AE12" i="1"/>
  <c r="AD12" i="1"/>
  <c r="AA12" i="1"/>
  <c r="AM11" i="1"/>
  <c r="AL11" i="1"/>
  <c r="AK11" i="1"/>
  <c r="AJ11" i="1"/>
  <c r="AI11" i="1"/>
  <c r="AH11" i="1"/>
  <c r="AG11" i="1"/>
  <c r="AF11" i="1"/>
  <c r="AE11" i="1"/>
  <c r="AD11" i="1"/>
  <c r="AA11" i="1"/>
  <c r="AM10" i="1"/>
  <c r="AL10" i="1"/>
  <c r="AK10" i="1"/>
  <c r="AJ10" i="1"/>
  <c r="AI10" i="1"/>
  <c r="AH10" i="1"/>
  <c r="AG10" i="1"/>
  <c r="AF10" i="1"/>
  <c r="AE10" i="1"/>
  <c r="AD10" i="1"/>
  <c r="AA10" i="1"/>
  <c r="AM9" i="1"/>
  <c r="AL9" i="1"/>
  <c r="AK9" i="1"/>
  <c r="AJ9" i="1"/>
  <c r="AI9" i="1"/>
  <c r="AH9" i="1"/>
  <c r="AG9" i="1"/>
  <c r="AF9" i="1"/>
  <c r="AE9" i="1"/>
  <c r="AD9" i="1"/>
  <c r="AA9" i="1"/>
  <c r="AM8" i="1"/>
  <c r="AL8" i="1"/>
  <c r="AK8" i="1"/>
  <c r="AJ8" i="1"/>
  <c r="AI8" i="1"/>
  <c r="AH8" i="1"/>
  <c r="AG8" i="1"/>
  <c r="AF8" i="1"/>
  <c r="AE8" i="1"/>
  <c r="AD8" i="1"/>
  <c r="AA8" i="1"/>
  <c r="AM7" i="1"/>
  <c r="AL7" i="1"/>
  <c r="AK7" i="1"/>
  <c r="AJ7" i="1"/>
  <c r="AI7" i="1"/>
  <c r="AH7" i="1"/>
  <c r="AG7" i="1"/>
  <c r="AF7" i="1"/>
  <c r="AE7" i="1"/>
  <c r="AD7" i="1"/>
  <c r="AA7" i="1"/>
  <c r="AM6" i="1"/>
  <c r="AL6" i="1"/>
  <c r="AK6" i="1"/>
  <c r="AJ6" i="1"/>
  <c r="AI6" i="1"/>
  <c r="AH6" i="1"/>
  <c r="AG6" i="1"/>
  <c r="AF6" i="1"/>
  <c r="AE6" i="1"/>
  <c r="AD6" i="1"/>
  <c r="AA6" i="1"/>
  <c r="AM5" i="1"/>
  <c r="AL5" i="1"/>
  <c r="AK5" i="1"/>
  <c r="AJ5" i="1"/>
  <c r="AI5" i="1"/>
  <c r="AH5" i="1"/>
  <c r="AG5" i="1"/>
  <c r="AF5" i="1"/>
  <c r="AE5" i="1"/>
  <c r="AD5" i="1"/>
  <c r="AA5" i="1"/>
  <c r="P3" i="1"/>
  <c r="AC3" i="1" s="1"/>
  <c r="P1" i="1"/>
  <c r="AC1" i="1" s="1"/>
  <c r="AC16" i="1" l="1"/>
  <c r="B22" i="1" s="1"/>
  <c r="AA28" i="1"/>
  <c r="AA31" i="1"/>
  <c r="AA32" i="1"/>
  <c r="AD32" i="1"/>
  <c r="AA17" i="1"/>
  <c r="S34" i="1"/>
  <c r="G32" i="1"/>
  <c r="G31" i="1" s="1"/>
  <c r="AF31" i="1" s="1"/>
  <c r="AF33" i="1"/>
  <c r="E31" i="1"/>
  <c r="E30" i="1" s="1"/>
  <c r="E29" i="1" s="1"/>
  <c r="E28" i="1" s="1"/>
  <c r="AD28" i="1" s="1"/>
  <c r="Q51" i="1"/>
  <c r="AD51" i="1" s="1"/>
  <c r="U51" i="1"/>
  <c r="Y51" i="1"/>
  <c r="R50" i="1"/>
  <c r="R69" i="1" s="1"/>
  <c r="X62" i="1"/>
  <c r="R65" i="1"/>
  <c r="Y81" i="1"/>
  <c r="Y68" i="1"/>
  <c r="T34" i="1"/>
  <c r="T43" i="1"/>
  <c r="Q44" i="1"/>
  <c r="AA25" i="1"/>
  <c r="AA29" i="1"/>
  <c r="Q48" i="1"/>
  <c r="Y67" i="1"/>
  <c r="W51" i="1"/>
  <c r="W69" i="1" s="1"/>
  <c r="W34" i="1"/>
  <c r="V81" i="1"/>
  <c r="T85" i="1"/>
  <c r="Q69" i="1"/>
  <c r="AD50" i="1"/>
  <c r="Q34" i="1"/>
  <c r="AA24" i="1"/>
  <c r="U34" i="1"/>
  <c r="U43" i="1"/>
  <c r="V63" i="1"/>
  <c r="Q46" i="1"/>
  <c r="AA27" i="1"/>
  <c r="Y46" i="1"/>
  <c r="Z67" i="1"/>
  <c r="Q49" i="1"/>
  <c r="AA30" i="1"/>
  <c r="U49" i="1"/>
  <c r="X51" i="1"/>
  <c r="Y34" i="1"/>
  <c r="Y44" i="1"/>
  <c r="Z34" i="1"/>
  <c r="X45" i="1"/>
  <c r="X52" i="1" s="1"/>
  <c r="V65" i="1"/>
  <c r="R49" i="1"/>
  <c r="Z68" i="1"/>
  <c r="X69" i="1"/>
  <c r="AA16" i="1"/>
  <c r="S81" i="1"/>
  <c r="Q45" i="1"/>
  <c r="AA26" i="1"/>
  <c r="Y64" i="1"/>
  <c r="W65" i="1"/>
  <c r="U69" i="1"/>
  <c r="Y69" i="1"/>
  <c r="AA33" i="1"/>
  <c r="R81" i="1"/>
  <c r="T44" i="1"/>
  <c r="V64" i="1"/>
  <c r="F69" i="1"/>
  <c r="F50" i="1"/>
  <c r="G51" i="1"/>
  <c r="X34" i="1"/>
  <c r="U63" i="1"/>
  <c r="R83" i="1"/>
  <c r="X84" i="1"/>
  <c r="R47" i="1"/>
  <c r="U67" i="1"/>
  <c r="S51" i="1"/>
  <c r="AF32" i="1"/>
  <c r="X63" i="1"/>
  <c r="W67" i="1"/>
  <c r="Z17" i="1"/>
  <c r="Z63" i="1"/>
  <c r="U46" i="1"/>
  <c r="S47" i="1"/>
  <c r="W47" i="1"/>
  <c r="W52" i="1" s="1"/>
  <c r="R48" i="1"/>
  <c r="V48" i="1"/>
  <c r="T51" i="1"/>
  <c r="S80" i="1"/>
  <c r="V34" i="1"/>
  <c r="T45" i="1"/>
  <c r="Z65" i="1"/>
  <c r="V49" i="1"/>
  <c r="T50" i="1"/>
  <c r="AE32" i="1"/>
  <c r="F31" i="1"/>
  <c r="R34" i="1"/>
  <c r="R61" i="1"/>
  <c r="V61" i="1"/>
  <c r="Z61" i="1"/>
  <c r="Q43" i="1"/>
  <c r="R82" i="1"/>
  <c r="U64" i="1"/>
  <c r="T79" i="1"/>
  <c r="X79" i="1"/>
  <c r="W83" i="1"/>
  <c r="V66" i="1"/>
  <c r="X66" i="1"/>
  <c r="W81" i="1"/>
  <c r="S82" i="1"/>
  <c r="W82" i="1"/>
  <c r="T65" i="1"/>
  <c r="Q66" i="1"/>
  <c r="U85" i="1"/>
  <c r="Y85" i="1"/>
  <c r="T48" i="1"/>
  <c r="X68" i="1"/>
  <c r="E68" i="1"/>
  <c r="H33" i="1"/>
  <c r="AA42" i="1"/>
  <c r="U80" i="1"/>
  <c r="Y61" i="1"/>
  <c r="Y52" i="1"/>
  <c r="Z43" i="1"/>
  <c r="S79" i="1"/>
  <c r="W79" i="1"/>
  <c r="AA60" i="1"/>
  <c r="Q61" i="1"/>
  <c r="S67" i="1"/>
  <c r="W80" i="1"/>
  <c r="W68" i="1"/>
  <c r="Z50" i="1"/>
  <c r="T61" i="1"/>
  <c r="T52" i="1"/>
  <c r="Z66" i="1"/>
  <c r="T68" i="1"/>
  <c r="V50" i="1"/>
  <c r="X61" i="1"/>
  <c r="S84" i="1"/>
  <c r="R51" i="1"/>
  <c r="V51" i="1"/>
  <c r="Z51" i="1"/>
  <c r="Q79" i="1"/>
  <c r="U79" i="1"/>
  <c r="V79" i="1"/>
  <c r="AA78" i="1"/>
  <c r="AE69" i="1" l="1"/>
  <c r="AF51" i="1"/>
  <c r="AA47" i="1"/>
  <c r="AE50" i="1"/>
  <c r="E27" i="1"/>
  <c r="S69" i="1"/>
  <c r="V52" i="1"/>
  <c r="G30" i="1"/>
  <c r="G29" i="1" s="1"/>
  <c r="AD29" i="1"/>
  <c r="AD31" i="1"/>
  <c r="AA34" i="1"/>
  <c r="Z35" i="1" s="1"/>
  <c r="E49" i="1"/>
  <c r="AD49" i="1" s="1"/>
  <c r="AD30" i="1"/>
  <c r="Z69" i="1"/>
  <c r="Y80" i="1"/>
  <c r="X87" i="1"/>
  <c r="T84" i="1"/>
  <c r="Z52" i="1"/>
  <c r="V68" i="1"/>
  <c r="U82" i="1"/>
  <c r="V83" i="1"/>
  <c r="Y83" i="1"/>
  <c r="U68" i="1"/>
  <c r="Q68" i="1"/>
  <c r="AA49" i="1"/>
  <c r="Y65" i="1"/>
  <c r="U62" i="1"/>
  <c r="U52" i="1"/>
  <c r="Y86" i="1"/>
  <c r="E26" i="1"/>
  <c r="R84" i="1"/>
  <c r="AE51" i="1"/>
  <c r="AA51" i="1"/>
  <c r="X80" i="1"/>
  <c r="S86" i="1"/>
  <c r="Z62" i="1"/>
  <c r="X85" i="1"/>
  <c r="V85" i="1"/>
  <c r="U83" i="1"/>
  <c r="Z80" i="1"/>
  <c r="R52" i="1"/>
  <c r="F30" i="1"/>
  <c r="T64" i="1"/>
  <c r="R67" i="1"/>
  <c r="S66" i="1"/>
  <c r="Z82" i="1"/>
  <c r="X82" i="1"/>
  <c r="R66" i="1"/>
  <c r="R70" i="1" s="1"/>
  <c r="H51" i="1"/>
  <c r="AG51" i="1" s="1"/>
  <c r="G50" i="1"/>
  <c r="F87" i="1"/>
  <c r="G69" i="1"/>
  <c r="AF69" i="1" s="1"/>
  <c r="F68" i="1"/>
  <c r="T63" i="1"/>
  <c r="W84" i="1"/>
  <c r="R68" i="1"/>
  <c r="X64" i="1"/>
  <c r="AD27" i="1"/>
  <c r="AA44" i="1"/>
  <c r="Q63" i="1"/>
  <c r="X81" i="1"/>
  <c r="S52" i="1"/>
  <c r="V69" i="1"/>
  <c r="AE31" i="1"/>
  <c r="S87" i="1"/>
  <c r="Q80" i="1"/>
  <c r="AA61" i="1"/>
  <c r="H34" i="1"/>
  <c r="H32" i="1"/>
  <c r="I33" i="1"/>
  <c r="AG33" i="1"/>
  <c r="Q85" i="1"/>
  <c r="Q62" i="1"/>
  <c r="AA43" i="1"/>
  <c r="Q52" i="1"/>
  <c r="R80" i="1"/>
  <c r="T69" i="1"/>
  <c r="T87" i="1" s="1"/>
  <c r="Q64" i="1"/>
  <c r="AA45" i="1"/>
  <c r="Y63" i="1"/>
  <c r="Z86" i="1"/>
  <c r="V82" i="1"/>
  <c r="AD69" i="1"/>
  <c r="Q67" i="1"/>
  <c r="AA48" i="1"/>
  <c r="Y87" i="1"/>
  <c r="AA79" i="1"/>
  <c r="T80" i="1"/>
  <c r="W87" i="1"/>
  <c r="AA50" i="1"/>
  <c r="Z85" i="1"/>
  <c r="E86" i="1"/>
  <c r="T67" i="1"/>
  <c r="V80" i="1"/>
  <c r="Z84" i="1"/>
  <c r="V67" i="1"/>
  <c r="W66" i="1"/>
  <c r="U65" i="1"/>
  <c r="W86" i="1"/>
  <c r="U86" i="1"/>
  <c r="F49" i="1"/>
  <c r="AF30" i="1"/>
  <c r="V84" i="1"/>
  <c r="Q65" i="1"/>
  <c r="AA46" i="1"/>
  <c r="AA35" i="1"/>
  <c r="T62" i="1"/>
  <c r="T70" i="1" s="1"/>
  <c r="E67" i="1" l="1"/>
  <c r="E85" i="1" s="1"/>
  <c r="AD85" i="1" s="1"/>
  <c r="E48" i="1"/>
  <c r="AD48" i="1" s="1"/>
  <c r="Y70" i="1"/>
  <c r="AA52" i="1"/>
  <c r="W85" i="1"/>
  <c r="W70" i="1"/>
  <c r="F67" i="1"/>
  <c r="AE67" i="1" s="1"/>
  <c r="F48" i="1"/>
  <c r="V86" i="1"/>
  <c r="T86" i="1"/>
  <c r="J33" i="1"/>
  <c r="I32" i="1"/>
  <c r="I34" i="1"/>
  <c r="AH33" i="1"/>
  <c r="X83" i="1"/>
  <c r="X88" i="1" s="1"/>
  <c r="X70" i="1"/>
  <c r="T82" i="1"/>
  <c r="G68" i="1"/>
  <c r="H69" i="1"/>
  <c r="G49" i="1"/>
  <c r="AF50" i="1"/>
  <c r="R85" i="1"/>
  <c r="AA85" i="1" s="1"/>
  <c r="R86" i="1"/>
  <c r="E25" i="1"/>
  <c r="AD26" i="1"/>
  <c r="Y84" i="1"/>
  <c r="G28" i="1"/>
  <c r="AF29" i="1"/>
  <c r="U84" i="1"/>
  <c r="AA69" i="1"/>
  <c r="Q81" i="1"/>
  <c r="AA62" i="1"/>
  <c r="Q70" i="1"/>
  <c r="AA66" i="1"/>
  <c r="AA63" i="1"/>
  <c r="Q82" i="1"/>
  <c r="AE49" i="1"/>
  <c r="G87" i="1"/>
  <c r="F86" i="1"/>
  <c r="I51" i="1"/>
  <c r="H50" i="1"/>
  <c r="Z81" i="1"/>
  <c r="Z70" i="1"/>
  <c r="Z53" i="1"/>
  <c r="U87" i="1"/>
  <c r="V87" i="1"/>
  <c r="V88" i="1" s="1"/>
  <c r="Y82" i="1"/>
  <c r="Q87" i="1"/>
  <c r="AD68" i="1"/>
  <c r="AA68" i="1"/>
  <c r="T81" i="1"/>
  <c r="Q84" i="1"/>
  <c r="AA65" i="1"/>
  <c r="Z87" i="1"/>
  <c r="Q86" i="1"/>
  <c r="AA67" i="1"/>
  <c r="Q83" i="1"/>
  <c r="AA64" i="1"/>
  <c r="AA53" i="1"/>
  <c r="H31" i="1"/>
  <c r="AG32" i="1"/>
  <c r="AA80" i="1"/>
  <c r="AE68" i="1"/>
  <c r="R87" i="1"/>
  <c r="AE87" i="1" s="1"/>
  <c r="S85" i="1"/>
  <c r="S70" i="1"/>
  <c r="T83" i="1"/>
  <c r="F29" i="1"/>
  <c r="AE30" i="1"/>
  <c r="U81" i="1"/>
  <c r="U70" i="1"/>
  <c r="V70" i="1"/>
  <c r="AD67" i="1" l="1"/>
  <c r="E66" i="1"/>
  <c r="E84" i="1" s="1"/>
  <c r="E47" i="1"/>
  <c r="E46" i="1" s="1"/>
  <c r="AA70" i="1"/>
  <c r="Z71" i="1" s="1"/>
  <c r="S88" i="1"/>
  <c r="H87" i="1"/>
  <c r="G86" i="1"/>
  <c r="G27" i="1"/>
  <c r="AF28" i="1"/>
  <c r="H30" i="1"/>
  <c r="AG31" i="1"/>
  <c r="H49" i="1"/>
  <c r="AG50" i="1"/>
  <c r="F85" i="1"/>
  <c r="AE86" i="1"/>
  <c r="I69" i="1"/>
  <c r="H68" i="1"/>
  <c r="J32" i="1"/>
  <c r="K33" i="1"/>
  <c r="AI33" i="1"/>
  <c r="J34" i="1"/>
  <c r="F47" i="1"/>
  <c r="AE48" i="1"/>
  <c r="F66" i="1"/>
  <c r="U88" i="1"/>
  <c r="F28" i="1"/>
  <c r="AE29" i="1"/>
  <c r="AA84" i="1"/>
  <c r="AA81" i="1"/>
  <c r="AA88" i="1" s="1"/>
  <c r="Q88" i="1"/>
  <c r="G48" i="1"/>
  <c r="AF49" i="1"/>
  <c r="AG69" i="1"/>
  <c r="AF87" i="1"/>
  <c r="AH32" i="1"/>
  <c r="I31" i="1"/>
  <c r="AA83" i="1"/>
  <c r="AA86" i="1"/>
  <c r="AD86" i="1"/>
  <c r="AD87" i="1"/>
  <c r="AA87" i="1"/>
  <c r="Y88" i="1"/>
  <c r="Z88" i="1"/>
  <c r="J51" i="1"/>
  <c r="I50" i="1"/>
  <c r="AH51" i="1"/>
  <c r="AA82" i="1"/>
  <c r="AA71" i="1"/>
  <c r="R88" i="1"/>
  <c r="T88" i="1"/>
  <c r="AD66" i="1"/>
  <c r="E24" i="1"/>
  <c r="AD25" i="1"/>
  <c r="G67" i="1"/>
  <c r="AF68" i="1"/>
  <c r="W88" i="1"/>
  <c r="E65" i="1" l="1"/>
  <c r="AD65" i="1" s="1"/>
  <c r="AD47" i="1"/>
  <c r="L33" i="1"/>
  <c r="K34" i="1"/>
  <c r="K32" i="1"/>
  <c r="AJ33" i="1"/>
  <c r="F84" i="1"/>
  <c r="E45" i="1"/>
  <c r="AD46" i="1"/>
  <c r="AA89" i="1"/>
  <c r="F27" i="1"/>
  <c r="AE28" i="1"/>
  <c r="F65" i="1"/>
  <c r="AE66" i="1"/>
  <c r="F46" i="1"/>
  <c r="AE47" i="1"/>
  <c r="J31" i="1"/>
  <c r="AI32" i="1"/>
  <c r="G85" i="1"/>
  <c r="AF86" i="1"/>
  <c r="G66" i="1"/>
  <c r="AF67" i="1"/>
  <c r="E23" i="1"/>
  <c r="AD24" i="1"/>
  <c r="E64" i="1"/>
  <c r="J50" i="1"/>
  <c r="K51" i="1"/>
  <c r="AI51" i="1"/>
  <c r="Z89" i="1"/>
  <c r="AD84" i="1"/>
  <c r="G26" i="1"/>
  <c r="AF27" i="1"/>
  <c r="H86" i="1"/>
  <c r="I87" i="1"/>
  <c r="AG87" i="1"/>
  <c r="I49" i="1"/>
  <c r="AH50" i="1"/>
  <c r="AH31" i="1"/>
  <c r="I30" i="1"/>
  <c r="I68" i="1"/>
  <c r="H67" i="1"/>
  <c r="AG68" i="1"/>
  <c r="AE85" i="1"/>
  <c r="G47" i="1"/>
  <c r="AF48" i="1"/>
  <c r="J69" i="1"/>
  <c r="AH69" i="1"/>
  <c r="H48" i="1"/>
  <c r="AG49" i="1"/>
  <c r="AG30" i="1"/>
  <c r="H29" i="1"/>
  <c r="E83" i="1" l="1"/>
  <c r="AD83" i="1" s="1"/>
  <c r="K69" i="1"/>
  <c r="AI69" i="1"/>
  <c r="G46" i="1"/>
  <c r="AF47" i="1"/>
  <c r="I29" i="1"/>
  <c r="AH30" i="1"/>
  <c r="I86" i="1"/>
  <c r="H85" i="1"/>
  <c r="AG86" i="1"/>
  <c r="K50" i="1"/>
  <c r="J49" i="1"/>
  <c r="AI50" i="1"/>
  <c r="E44" i="1"/>
  <c r="AD45" i="1"/>
  <c r="F83" i="1"/>
  <c r="AE84" i="1"/>
  <c r="H47" i="1"/>
  <c r="AG48" i="1"/>
  <c r="H66" i="1"/>
  <c r="I67" i="1"/>
  <c r="AG67" i="1"/>
  <c r="J87" i="1"/>
  <c r="AH87" i="1"/>
  <c r="F45" i="1"/>
  <c r="AE46" i="1"/>
  <c r="F26" i="1"/>
  <c r="AE27" i="1"/>
  <c r="H28" i="1"/>
  <c r="AG29" i="1"/>
  <c r="AF26" i="1"/>
  <c r="G25" i="1"/>
  <c r="L51" i="1"/>
  <c r="AJ51" i="1"/>
  <c r="J68" i="1"/>
  <c r="AH68" i="1"/>
  <c r="I48" i="1"/>
  <c r="AH49" i="1"/>
  <c r="E63" i="1"/>
  <c r="AD64" i="1"/>
  <c r="AD23" i="1"/>
  <c r="G65" i="1"/>
  <c r="AF66" i="1"/>
  <c r="G84" i="1"/>
  <c r="AF85" i="1"/>
  <c r="J30" i="1"/>
  <c r="AI31" i="1"/>
  <c r="F64" i="1"/>
  <c r="AE65" i="1"/>
  <c r="K31" i="1"/>
  <c r="AJ32" i="1"/>
  <c r="L34" i="1"/>
  <c r="L32" i="1"/>
  <c r="AK33" i="1"/>
  <c r="M33" i="1"/>
  <c r="E82" i="1" l="1"/>
  <c r="AD82" i="1" s="1"/>
  <c r="F63" i="1"/>
  <c r="AE64" i="1"/>
  <c r="J29" i="1"/>
  <c r="AI30" i="1"/>
  <c r="G83" i="1"/>
  <c r="AF84" i="1"/>
  <c r="K68" i="1"/>
  <c r="AI68" i="1"/>
  <c r="E43" i="1"/>
  <c r="AD44" i="1"/>
  <c r="J48" i="1"/>
  <c r="K49" i="1"/>
  <c r="AI49" i="1"/>
  <c r="L31" i="1"/>
  <c r="AK32" i="1"/>
  <c r="AG28" i="1"/>
  <c r="H27" i="1"/>
  <c r="K87" i="1"/>
  <c r="AI87" i="1"/>
  <c r="F82" i="1"/>
  <c r="AE83" i="1"/>
  <c r="L50" i="1"/>
  <c r="AJ50" i="1"/>
  <c r="E81" i="1"/>
  <c r="E62" i="1"/>
  <c r="AD63" i="1"/>
  <c r="M51" i="1"/>
  <c r="AK51" i="1"/>
  <c r="F25" i="1"/>
  <c r="AE26" i="1"/>
  <c r="J67" i="1"/>
  <c r="AH67" i="1"/>
  <c r="I85" i="1"/>
  <c r="H84" i="1"/>
  <c r="AG85" i="1"/>
  <c r="G45" i="1"/>
  <c r="AF46" i="1"/>
  <c r="L69" i="1"/>
  <c r="AJ69" i="1"/>
  <c r="N33" i="1"/>
  <c r="M34" i="1"/>
  <c r="M32" i="1"/>
  <c r="AL33" i="1"/>
  <c r="K30" i="1"/>
  <c r="AJ31" i="1"/>
  <c r="G64" i="1"/>
  <c r="AF65" i="1"/>
  <c r="I47" i="1"/>
  <c r="AH48" i="1"/>
  <c r="AF25" i="1"/>
  <c r="G24" i="1"/>
  <c r="F44" i="1"/>
  <c r="AE45" i="1"/>
  <c r="I66" i="1"/>
  <c r="H65" i="1"/>
  <c r="AG66" i="1"/>
  <c r="H46" i="1"/>
  <c r="AG47" i="1"/>
  <c r="J86" i="1"/>
  <c r="AH86" i="1"/>
  <c r="I28" i="1"/>
  <c r="AH29" i="1"/>
  <c r="J66" i="1" l="1"/>
  <c r="AH66" i="1"/>
  <c r="N51" i="1"/>
  <c r="AL51" i="1"/>
  <c r="E61" i="1"/>
  <c r="AD62" i="1"/>
  <c r="F81" i="1"/>
  <c r="AE82" i="1"/>
  <c r="L49" i="1"/>
  <c r="AJ49" i="1"/>
  <c r="I27" i="1"/>
  <c r="AH28" i="1"/>
  <c r="K86" i="1"/>
  <c r="AI86" i="1"/>
  <c r="G63" i="1"/>
  <c r="AF64" i="1"/>
  <c r="G44" i="1"/>
  <c r="AF45" i="1"/>
  <c r="F24" i="1"/>
  <c r="AE25" i="1"/>
  <c r="L87" i="1"/>
  <c r="AJ87" i="1"/>
  <c r="L30" i="1"/>
  <c r="AK31" i="1"/>
  <c r="K48" i="1"/>
  <c r="J47" i="1"/>
  <c r="AI48" i="1"/>
  <c r="H64" i="1"/>
  <c r="I65" i="1"/>
  <c r="AG65" i="1"/>
  <c r="AH47" i="1"/>
  <c r="I46" i="1"/>
  <c r="M69" i="1"/>
  <c r="AK69" i="1"/>
  <c r="I84" i="1"/>
  <c r="H83" i="1"/>
  <c r="AG84" i="1"/>
  <c r="K67" i="1"/>
  <c r="AI67" i="1"/>
  <c r="E80" i="1"/>
  <c r="AD81" i="1"/>
  <c r="AG27" i="1"/>
  <c r="H26" i="1"/>
  <c r="E42" i="1"/>
  <c r="AD43" i="1"/>
  <c r="G82" i="1"/>
  <c r="AF83" i="1"/>
  <c r="J28" i="1"/>
  <c r="AI29" i="1"/>
  <c r="F62" i="1"/>
  <c r="AE63" i="1"/>
  <c r="H45" i="1"/>
  <c r="AG46" i="1"/>
  <c r="F43" i="1"/>
  <c r="AE44" i="1"/>
  <c r="AF24" i="1"/>
  <c r="G23" i="1"/>
  <c r="K29" i="1"/>
  <c r="AJ30" i="1"/>
  <c r="M31" i="1"/>
  <c r="AL32" i="1"/>
  <c r="N32" i="1"/>
  <c r="N34" i="1"/>
  <c r="AM33" i="1"/>
  <c r="J85" i="1"/>
  <c r="AH85" i="1"/>
  <c r="M50" i="1"/>
  <c r="AK50" i="1"/>
  <c r="L68" i="1"/>
  <c r="AJ68" i="1"/>
  <c r="G81" i="1" l="1"/>
  <c r="AF82" i="1"/>
  <c r="I45" i="1"/>
  <c r="AH46" i="1"/>
  <c r="H63" i="1"/>
  <c r="I64" i="1"/>
  <c r="AG64" i="1"/>
  <c r="M68" i="1"/>
  <c r="AK68" i="1"/>
  <c r="AL31" i="1"/>
  <c r="M30" i="1"/>
  <c r="F42" i="1"/>
  <c r="AE43" i="1"/>
  <c r="J27" i="1"/>
  <c r="AI28" i="1"/>
  <c r="E41" i="1"/>
  <c r="AD42" i="1"/>
  <c r="H25" i="1"/>
  <c r="AG26" i="1"/>
  <c r="I83" i="1"/>
  <c r="H82" i="1"/>
  <c r="AG83" i="1"/>
  <c r="F23" i="1"/>
  <c r="AE24" i="1"/>
  <c r="G43" i="1"/>
  <c r="AF44" i="1"/>
  <c r="G62" i="1"/>
  <c r="AF63" i="1"/>
  <c r="L86" i="1"/>
  <c r="AJ86" i="1"/>
  <c r="M49" i="1"/>
  <c r="AK49" i="1"/>
  <c r="E60" i="1"/>
  <c r="AD61" i="1"/>
  <c r="N50" i="1"/>
  <c r="AL50" i="1"/>
  <c r="K85" i="1"/>
  <c r="AI85" i="1"/>
  <c r="E79" i="1"/>
  <c r="AD80" i="1"/>
  <c r="J84" i="1"/>
  <c r="AH84" i="1"/>
  <c r="N69" i="1"/>
  <c r="AL69" i="1"/>
  <c r="J65" i="1"/>
  <c r="AH65" i="1"/>
  <c r="F80" i="1"/>
  <c r="AE81" i="1"/>
  <c r="K66" i="1"/>
  <c r="AI66" i="1"/>
  <c r="N31" i="1"/>
  <c r="AM32" i="1"/>
  <c r="AJ29" i="1"/>
  <c r="K28" i="1"/>
  <c r="L48" i="1"/>
  <c r="AJ48" i="1"/>
  <c r="AF23" i="1"/>
  <c r="H44" i="1"/>
  <c r="AG45" i="1"/>
  <c r="F61" i="1"/>
  <c r="AE62" i="1"/>
  <c r="L67" i="1"/>
  <c r="AJ67" i="1"/>
  <c r="K47" i="1"/>
  <c r="J46" i="1"/>
  <c r="AI47" i="1"/>
  <c r="L29" i="1"/>
  <c r="AK30" i="1"/>
  <c r="M87" i="1"/>
  <c r="AK87" i="1"/>
  <c r="I26" i="1"/>
  <c r="AH27" i="1"/>
  <c r="AM51" i="1"/>
  <c r="L28" i="1" l="1"/>
  <c r="AK29" i="1"/>
  <c r="M67" i="1"/>
  <c r="AK67" i="1"/>
  <c r="H43" i="1"/>
  <c r="AG44" i="1"/>
  <c r="K27" i="1"/>
  <c r="AJ28" i="1"/>
  <c r="K65" i="1"/>
  <c r="AI65" i="1"/>
  <c r="K84" i="1"/>
  <c r="AI84" i="1"/>
  <c r="E78" i="1"/>
  <c r="AD79" i="1"/>
  <c r="G61" i="1"/>
  <c r="AF62" i="1"/>
  <c r="I25" i="1"/>
  <c r="AH26" i="1"/>
  <c r="F60" i="1"/>
  <c r="AE61" i="1"/>
  <c r="N30" i="1"/>
  <c r="AM31" i="1"/>
  <c r="L85" i="1"/>
  <c r="AJ85" i="1"/>
  <c r="M86" i="1"/>
  <c r="AK86" i="1"/>
  <c r="AF43" i="1"/>
  <c r="G42" i="1"/>
  <c r="H24" i="1"/>
  <c r="AG25" i="1"/>
  <c r="N68" i="1"/>
  <c r="AL68" i="1"/>
  <c r="M48" i="1"/>
  <c r="AK48" i="1"/>
  <c r="F79" i="1"/>
  <c r="AE80" i="1"/>
  <c r="AM50" i="1"/>
  <c r="AD60" i="1"/>
  <c r="E59" i="1"/>
  <c r="E77" i="1" s="1"/>
  <c r="N49" i="1"/>
  <c r="AL49" i="1"/>
  <c r="H81" i="1"/>
  <c r="I82" i="1"/>
  <c r="AG82" i="1"/>
  <c r="M29" i="1"/>
  <c r="AL30" i="1"/>
  <c r="I44" i="1"/>
  <c r="AH45" i="1"/>
  <c r="L47" i="1"/>
  <c r="AJ47" i="1"/>
  <c r="AM69" i="1"/>
  <c r="J83" i="1"/>
  <c r="AH83" i="1"/>
  <c r="J64" i="1"/>
  <c r="AH64" i="1"/>
  <c r="N87" i="1"/>
  <c r="AL87" i="1"/>
  <c r="K46" i="1"/>
  <c r="J45" i="1"/>
  <c r="AI46" i="1"/>
  <c r="L66" i="1"/>
  <c r="AJ66" i="1"/>
  <c r="AE23" i="1"/>
  <c r="AD41" i="1"/>
  <c r="AI27" i="1"/>
  <c r="J26" i="1"/>
  <c r="F41" i="1"/>
  <c r="AE42" i="1"/>
  <c r="I63" i="1"/>
  <c r="H62" i="1"/>
  <c r="AG63" i="1"/>
  <c r="G80" i="1"/>
  <c r="AF81" i="1"/>
  <c r="H61" i="1" l="1"/>
  <c r="I62" i="1"/>
  <c r="AG62" i="1"/>
  <c r="M28" i="1"/>
  <c r="AL29" i="1"/>
  <c r="AM49" i="1"/>
  <c r="F78" i="1"/>
  <c r="AE79" i="1"/>
  <c r="AM68" i="1"/>
  <c r="N29" i="1"/>
  <c r="AM30" i="1"/>
  <c r="H42" i="1"/>
  <c r="AG43" i="1"/>
  <c r="L27" i="1"/>
  <c r="AK28" i="1"/>
  <c r="J63" i="1"/>
  <c r="AH63" i="1"/>
  <c r="K45" i="1"/>
  <c r="J44" i="1"/>
  <c r="AI45" i="1"/>
  <c r="K83" i="1"/>
  <c r="AI83" i="1"/>
  <c r="M47" i="1"/>
  <c r="AK47" i="1"/>
  <c r="I81" i="1"/>
  <c r="H80" i="1"/>
  <c r="AG81" i="1"/>
  <c r="I24" i="1"/>
  <c r="AH25" i="1"/>
  <c r="AD78" i="1"/>
  <c r="N67" i="1"/>
  <c r="AL67" i="1"/>
  <c r="G79" i="1"/>
  <c r="AF80" i="1"/>
  <c r="AI26" i="1"/>
  <c r="J25" i="1"/>
  <c r="AM87" i="1"/>
  <c r="AD59" i="1"/>
  <c r="N48" i="1"/>
  <c r="AL48" i="1"/>
  <c r="AF42" i="1"/>
  <c r="G41" i="1"/>
  <c r="N86" i="1"/>
  <c r="AL86" i="1"/>
  <c r="M85" i="1"/>
  <c r="AK85" i="1"/>
  <c r="K64" i="1"/>
  <c r="AI64" i="1"/>
  <c r="I43" i="1"/>
  <c r="AH44" i="1"/>
  <c r="J82" i="1"/>
  <c r="AH82" i="1"/>
  <c r="M66" i="1"/>
  <c r="AK66" i="1"/>
  <c r="H23" i="1"/>
  <c r="AG24" i="1"/>
  <c r="AE60" i="1"/>
  <c r="F59" i="1"/>
  <c r="AE41" i="1"/>
  <c r="K26" i="1"/>
  <c r="AJ27" i="1"/>
  <c r="L46" i="1"/>
  <c r="AJ46" i="1"/>
  <c r="G60" i="1"/>
  <c r="AF61" i="1"/>
  <c r="L84" i="1"/>
  <c r="AJ84" i="1"/>
  <c r="L65" i="1"/>
  <c r="AJ65" i="1"/>
  <c r="AM86" i="1" l="1"/>
  <c r="G78" i="1"/>
  <c r="AF79" i="1"/>
  <c r="M65" i="1"/>
  <c r="AK65" i="1"/>
  <c r="M84" i="1"/>
  <c r="AK84" i="1"/>
  <c r="G59" i="1"/>
  <c r="AF60" i="1"/>
  <c r="M46" i="1"/>
  <c r="AK46" i="1"/>
  <c r="AJ26" i="1"/>
  <c r="K25" i="1"/>
  <c r="K82" i="1"/>
  <c r="AI82" i="1"/>
  <c r="L64" i="1"/>
  <c r="AJ64" i="1"/>
  <c r="J24" i="1"/>
  <c r="AI25" i="1"/>
  <c r="AM67" i="1"/>
  <c r="AD77" i="1"/>
  <c r="I23" i="1"/>
  <c r="AH24" i="1"/>
  <c r="J81" i="1"/>
  <c r="AH81" i="1"/>
  <c r="L45" i="1"/>
  <c r="AJ45" i="1"/>
  <c r="K63" i="1"/>
  <c r="AI63" i="1"/>
  <c r="AK27" i="1"/>
  <c r="L26" i="1"/>
  <c r="H60" i="1"/>
  <c r="I61" i="1"/>
  <c r="AG61" i="1"/>
  <c r="AG23" i="1"/>
  <c r="N66" i="1"/>
  <c r="AL66" i="1"/>
  <c r="I42" i="1"/>
  <c r="AH43" i="1"/>
  <c r="AE59" i="1"/>
  <c r="N85" i="1"/>
  <c r="AL85" i="1"/>
  <c r="AF41" i="1"/>
  <c r="AM48" i="1"/>
  <c r="I80" i="1"/>
  <c r="H79" i="1"/>
  <c r="AG80" i="1"/>
  <c r="N47" i="1"/>
  <c r="AL47" i="1"/>
  <c r="K44" i="1"/>
  <c r="J43" i="1"/>
  <c r="AI44" i="1"/>
  <c r="M27" i="1"/>
  <c r="AL28" i="1"/>
  <c r="J62" i="1"/>
  <c r="AH62" i="1"/>
  <c r="L83" i="1"/>
  <c r="AJ83" i="1"/>
  <c r="H41" i="1"/>
  <c r="AG42" i="1"/>
  <c r="N28" i="1"/>
  <c r="AM29" i="1"/>
  <c r="AE78" i="1"/>
  <c r="F77" i="1"/>
  <c r="N27" i="1" l="1"/>
  <c r="AM28" i="1"/>
  <c r="K43" i="1"/>
  <c r="J42" i="1"/>
  <c r="AI43" i="1"/>
  <c r="J80" i="1"/>
  <c r="AH80" i="1"/>
  <c r="I60" i="1"/>
  <c r="H59" i="1"/>
  <c r="AG60" i="1"/>
  <c r="AI24" i="1"/>
  <c r="J23" i="1"/>
  <c r="M64" i="1"/>
  <c r="AK64" i="1"/>
  <c r="L82" i="1"/>
  <c r="AJ82" i="1"/>
  <c r="AF59" i="1"/>
  <c r="AG41" i="1"/>
  <c r="K62" i="1"/>
  <c r="AI62" i="1"/>
  <c r="M26" i="1"/>
  <c r="AL27" i="1"/>
  <c r="L44" i="1"/>
  <c r="AJ44" i="1"/>
  <c r="I79" i="1"/>
  <c r="H78" i="1"/>
  <c r="AG79" i="1"/>
  <c r="AM85" i="1"/>
  <c r="L25" i="1"/>
  <c r="AK26" i="1"/>
  <c r="M45" i="1"/>
  <c r="AK45" i="1"/>
  <c r="AJ25" i="1"/>
  <c r="K24" i="1"/>
  <c r="AE77" i="1"/>
  <c r="M83" i="1"/>
  <c r="AK83" i="1"/>
  <c r="AM47" i="1"/>
  <c r="J61" i="1"/>
  <c r="AH61" i="1"/>
  <c r="L63" i="1"/>
  <c r="AJ63" i="1"/>
  <c r="AH23" i="1"/>
  <c r="N46" i="1"/>
  <c r="AL46" i="1"/>
  <c r="N84" i="1"/>
  <c r="AL84" i="1"/>
  <c r="AF78" i="1"/>
  <c r="G77" i="1"/>
  <c r="AH42" i="1"/>
  <c r="I41" i="1"/>
  <c r="AM66" i="1"/>
  <c r="K81" i="1"/>
  <c r="AI81" i="1"/>
  <c r="N65" i="1"/>
  <c r="AL65" i="1"/>
  <c r="M25" i="1" l="1"/>
  <c r="AL26" i="1"/>
  <c r="L43" i="1"/>
  <c r="AJ43" i="1"/>
  <c r="AF77" i="1"/>
  <c r="N83" i="1"/>
  <c r="AL83" i="1"/>
  <c r="N45" i="1"/>
  <c r="AL45" i="1"/>
  <c r="L24" i="1"/>
  <c r="AK25" i="1"/>
  <c r="M82" i="1"/>
  <c r="AK82" i="1"/>
  <c r="AI23" i="1"/>
  <c r="AG59" i="1"/>
  <c r="I59" i="1"/>
  <c r="K80" i="1"/>
  <c r="AI80" i="1"/>
  <c r="AI42" i="1"/>
  <c r="K42" i="1"/>
  <c r="J41" i="1"/>
  <c r="AM65" i="1"/>
  <c r="I78" i="1"/>
  <c r="H77" i="1"/>
  <c r="AG78" i="1"/>
  <c r="J60" i="1"/>
  <c r="AH60" i="1"/>
  <c r="L81" i="1"/>
  <c r="AJ81" i="1"/>
  <c r="AH41" i="1"/>
  <c r="AM46" i="1"/>
  <c r="K61" i="1"/>
  <c r="AI61" i="1"/>
  <c r="L62" i="1"/>
  <c r="AJ62" i="1"/>
  <c r="M44" i="1"/>
  <c r="AK44" i="1"/>
  <c r="N26" i="1"/>
  <c r="AM27" i="1"/>
  <c r="J79" i="1"/>
  <c r="AH79" i="1"/>
  <c r="AM84" i="1"/>
  <c r="M63" i="1"/>
  <c r="AK63" i="1"/>
  <c r="AJ24" i="1"/>
  <c r="K23" i="1"/>
  <c r="N64" i="1"/>
  <c r="AL64" i="1"/>
  <c r="N63" i="1" l="1"/>
  <c r="AL63" i="1"/>
  <c r="K79" i="1"/>
  <c r="AI79" i="1"/>
  <c r="AM26" i="1"/>
  <c r="N25" i="1"/>
  <c r="N44" i="1"/>
  <c r="AL44" i="1"/>
  <c r="J78" i="1"/>
  <c r="AH78" i="1"/>
  <c r="M62" i="1"/>
  <c r="AK62" i="1"/>
  <c r="L61" i="1"/>
  <c r="AJ61" i="1"/>
  <c r="M81" i="1"/>
  <c r="AK81" i="1"/>
  <c r="K41" i="1"/>
  <c r="AI41" i="1"/>
  <c r="AM45" i="1"/>
  <c r="AM64" i="1"/>
  <c r="AI60" i="1"/>
  <c r="K60" i="1"/>
  <c r="AJ42" i="1"/>
  <c r="L42" i="1"/>
  <c r="AH59" i="1"/>
  <c r="J59" i="1"/>
  <c r="N82" i="1"/>
  <c r="AL82" i="1"/>
  <c r="L23" i="1"/>
  <c r="AK24" i="1"/>
  <c r="AM83" i="1"/>
  <c r="AJ23" i="1"/>
  <c r="AG77" i="1"/>
  <c r="I77" i="1"/>
  <c r="L80" i="1"/>
  <c r="AJ80" i="1"/>
  <c r="M43" i="1"/>
  <c r="AK43" i="1"/>
  <c r="M24" i="1"/>
  <c r="AL25" i="1"/>
  <c r="M23" i="1" l="1"/>
  <c r="AL24" i="1"/>
  <c r="AJ41" i="1"/>
  <c r="L41" i="1"/>
  <c r="K78" i="1"/>
  <c r="AI78" i="1"/>
  <c r="AM44" i="1"/>
  <c r="AM63" i="1"/>
  <c r="J77" i="1"/>
  <c r="AH77" i="1"/>
  <c r="AI59" i="1"/>
  <c r="K59" i="1"/>
  <c r="M42" i="1"/>
  <c r="AK42" i="1"/>
  <c r="N62" i="1"/>
  <c r="AL62" i="1"/>
  <c r="M80" i="1"/>
  <c r="AK80" i="1"/>
  <c r="AM82" i="1"/>
  <c r="N81" i="1"/>
  <c r="AL81" i="1"/>
  <c r="M61" i="1"/>
  <c r="AK61" i="1"/>
  <c r="AM25" i="1"/>
  <c r="N24" i="1"/>
  <c r="N43" i="1"/>
  <c r="AL43" i="1"/>
  <c r="AK23" i="1"/>
  <c r="L60" i="1"/>
  <c r="AJ60" i="1"/>
  <c r="L79" i="1"/>
  <c r="AJ79" i="1"/>
  <c r="M60" i="1" l="1"/>
  <c r="AK60" i="1"/>
  <c r="AM43" i="1"/>
  <c r="N61" i="1"/>
  <c r="AL61" i="1"/>
  <c r="AJ78" i="1"/>
  <c r="L78" i="1"/>
  <c r="AK41" i="1"/>
  <c r="M41" i="1"/>
  <c r="AM81" i="1"/>
  <c r="AJ59" i="1"/>
  <c r="L59" i="1"/>
  <c r="AL23" i="1"/>
  <c r="N80" i="1"/>
  <c r="AL80" i="1"/>
  <c r="K77" i="1"/>
  <c r="AI77" i="1"/>
  <c r="M79" i="1"/>
  <c r="AK79" i="1"/>
  <c r="AM24" i="1"/>
  <c r="N23" i="1"/>
  <c r="AM62" i="1"/>
  <c r="N42" i="1"/>
  <c r="AL42" i="1"/>
  <c r="AM42" i="1" l="1"/>
  <c r="AM23" i="1"/>
  <c r="M78" i="1"/>
  <c r="AK78" i="1"/>
  <c r="AM61" i="1"/>
  <c r="AJ77" i="1"/>
  <c r="L77" i="1"/>
  <c r="AM80" i="1"/>
  <c r="M59" i="1"/>
  <c r="AK59" i="1"/>
  <c r="N60" i="1"/>
  <c r="AL60" i="1"/>
  <c r="N79" i="1"/>
  <c r="AL79" i="1"/>
  <c r="AC34" i="1"/>
  <c r="AL41" i="1"/>
  <c r="N41" i="1"/>
  <c r="B23" i="1" l="1"/>
  <c r="B25" i="1" s="1"/>
  <c r="B26" i="1" s="1"/>
  <c r="B40" i="1"/>
  <c r="AL59" i="1"/>
  <c r="N59" i="1"/>
  <c r="AM60" i="1"/>
  <c r="M77" i="1"/>
  <c r="AK77" i="1"/>
  <c r="N78" i="1"/>
  <c r="AL78" i="1"/>
  <c r="AM41" i="1"/>
  <c r="AC52" i="1" s="1"/>
  <c r="AM79" i="1"/>
  <c r="AM59" i="1" l="1"/>
  <c r="AC70" i="1" s="1"/>
  <c r="B58" i="1"/>
  <c r="B41" i="1"/>
  <c r="B43" i="1" s="1"/>
  <c r="B44" i="1" s="1"/>
  <c r="AM78" i="1"/>
  <c r="AL77" i="1"/>
  <c r="N77" i="1"/>
  <c r="AM77" i="1" l="1"/>
  <c r="AC88" i="1" s="1"/>
  <c r="B77" i="1" s="1"/>
  <c r="B76" i="1"/>
  <c r="B59" i="1"/>
  <c r="B61" i="1" s="1"/>
  <c r="B62" i="1" s="1"/>
  <c r="B79" i="1" l="1"/>
  <c r="B80" i="1" s="1"/>
</calcChain>
</file>

<file path=xl/sharedStrings.xml><?xml version="1.0" encoding="utf-8"?>
<sst xmlns="http://schemas.openxmlformats.org/spreadsheetml/2006/main" count="261" uniqueCount="29">
  <si>
    <t>Sayre Area Education Association</t>
  </si>
  <si>
    <t>SALARY SCHEDULE</t>
  </si>
  <si>
    <t>MATRIX</t>
  </si>
  <si>
    <t>BU TOTALS</t>
  </si>
  <si>
    <t>2012-2013</t>
  </si>
  <si>
    <t>To Top</t>
  </si>
  <si>
    <t>STEP</t>
  </si>
  <si>
    <t>B</t>
  </si>
  <si>
    <t>B+12</t>
  </si>
  <si>
    <t>B+24</t>
  </si>
  <si>
    <t>B+36/M</t>
  </si>
  <si>
    <t>M+12</t>
  </si>
  <si>
    <t>M+24</t>
  </si>
  <si>
    <t>M+36</t>
  </si>
  <si>
    <t>M+48</t>
  </si>
  <si>
    <t>M+60</t>
  </si>
  <si>
    <t>PhD</t>
  </si>
  <si>
    <t>Totals</t>
  </si>
  <si>
    <t>Top</t>
  </si>
  <si>
    <t>2013-2014</t>
  </si>
  <si>
    <t>Previous yrs cost</t>
  </si>
  <si>
    <t>BU cost</t>
  </si>
  <si>
    <t>$ Increase</t>
  </si>
  <si>
    <t>% Increase</t>
  </si>
  <si>
    <t>Incremental Cost</t>
  </si>
  <si>
    <t>Incremental Percentage</t>
  </si>
  <si>
    <t>2014-2015</t>
  </si>
  <si>
    <t>2015-2016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</si>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</sst>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/>
    <xf numFmtId="9" fontId="3" fillId="3" borderId="0" xfId="1" applyFont="1" applyFill="1"/>
    <xf numFmtId="165" fontId="3" fillId="0" borderId="0" xfId="0" applyNumberFormat="1" applyFont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10" fontId="3" fillId="0" borderId="0" xfId="1" applyNumberFormat="1" applyFont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3" fillId="6" borderId="0" xfId="0" applyFont="1" applyFill="1"/>
    <xf numFmtId="0" fontId="4" fillId="7" borderId="2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workbookViewId="0">
      <selection activeCell="A20" sqref="A20"/>
    </sheetView>
  </sheetViews>
  <sheetFormatPr defaultColWidth="8.85546875" defaultRowHeight="12.75" x14ac:dyDescent="0.2"/>
  <cols>
    <col min="1" max="1" width="20.85546875" style="3" bestFit="1" customWidth="1"/>
    <col min="2" max="2" width="16.28515625" style="3" customWidth="1"/>
    <col min="3" max="3" width="7.28515625" style="3" bestFit="1" customWidth="1"/>
    <col min="4" max="4" width="5.85546875" style="3" bestFit="1" customWidth="1"/>
    <col min="5" max="14" width="8.28515625" style="3" bestFit="1" customWidth="1"/>
    <col min="15" max="15" width="8.85546875" style="3"/>
    <col min="16" max="16" width="6" style="3" bestFit="1" customWidth="1"/>
    <col min="17" max="17" width="5" style="3" bestFit="1" customWidth="1"/>
    <col min="18" max="18" width="5.7109375" style="3" bestFit="1" customWidth="1"/>
    <col min="19" max="19" width="6" style="3" bestFit="1" customWidth="1"/>
    <col min="20" max="20" width="8" style="3" bestFit="1" customWidth="1"/>
    <col min="21" max="25" width="6.28515625" style="3" bestFit="1" customWidth="1"/>
    <col min="26" max="26" width="6" style="3" bestFit="1" customWidth="1"/>
    <col min="27" max="27" width="7.28515625" style="3" bestFit="1" customWidth="1"/>
    <col min="28" max="28" width="8.85546875" style="3"/>
    <col min="29" max="29" width="5.85546875" style="3" bestFit="1" customWidth="1"/>
    <col min="30" max="39" width="9.28515625" style="3" bestFit="1" customWidth="1"/>
    <col min="40" max="16384" width="8.85546875" style="3"/>
  </cols>
  <sheetData>
    <row r="1" spans="1:39" x14ac:dyDescent="0.2">
      <c r="A1" s="1"/>
      <c r="B1" s="2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26" t="str">
        <f>C1</f>
        <v>Sayre Area Education Association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26" t="str">
        <f>P1</f>
        <v>Sayre Area Education Association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x14ac:dyDescent="0.2">
      <c r="A2" s="1"/>
      <c r="B2" s="2"/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26" t="s">
        <v>2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C2" s="26" t="s">
        <v>3</v>
      </c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x14ac:dyDescent="0.2">
      <c r="A3" s="1"/>
      <c r="B3" s="2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26" t="str">
        <f>C3</f>
        <v>2012-2013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C3" s="26" t="str">
        <f t="shared" ref="AC3" si="0">P3</f>
        <v>2012-2013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x14ac:dyDescent="0.2">
      <c r="A4" s="1"/>
      <c r="B4" s="2"/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16</v>
      </c>
    </row>
    <row r="5" spans="1:39" ht="15" x14ac:dyDescent="0.25">
      <c r="A5" s="1"/>
      <c r="B5" s="2"/>
      <c r="C5" s="6">
        <v>10</v>
      </c>
      <c r="D5" s="5">
        <v>1</v>
      </c>
      <c r="E5" s="7">
        <v>51999</v>
      </c>
      <c r="F5" s="7">
        <v>53085</v>
      </c>
      <c r="G5" s="7">
        <v>54170</v>
      </c>
      <c r="H5" s="7">
        <v>55254</v>
      </c>
      <c r="I5" s="7">
        <v>56339</v>
      </c>
      <c r="J5" s="7">
        <v>57424</v>
      </c>
      <c r="K5" s="7">
        <v>58509</v>
      </c>
      <c r="L5" s="7">
        <v>59594</v>
      </c>
      <c r="M5" s="7">
        <v>60678</v>
      </c>
      <c r="N5" s="7">
        <v>61763</v>
      </c>
      <c r="P5" s="5">
        <v>1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9">
        <f>SUM(Q5:Z5)</f>
        <v>1</v>
      </c>
      <c r="AC5" s="5">
        <v>1</v>
      </c>
      <c r="AD5" s="10">
        <f t="shared" ref="AD5:AD15" si="1">Q5*E5</f>
        <v>51999</v>
      </c>
      <c r="AE5" s="10">
        <f t="shared" ref="AE5:AE15" si="2">R5*F5</f>
        <v>0</v>
      </c>
      <c r="AF5" s="10">
        <f t="shared" ref="AF5:AF15" si="3">S5*G5</f>
        <v>0</v>
      </c>
      <c r="AG5" s="10">
        <f t="shared" ref="AG5:AG15" si="4">T5*H5</f>
        <v>0</v>
      </c>
      <c r="AH5" s="10">
        <f t="shared" ref="AH5:AH15" si="5">U5*I5</f>
        <v>0</v>
      </c>
      <c r="AI5" s="10">
        <f t="shared" ref="AI5:AI15" si="6">V5*J5</f>
        <v>0</v>
      </c>
      <c r="AJ5" s="10">
        <f t="shared" ref="AJ5:AJ15" si="7">W5*K5</f>
        <v>0</v>
      </c>
      <c r="AK5" s="10">
        <f t="shared" ref="AK5:AK15" si="8">X5*L5</f>
        <v>0</v>
      </c>
      <c r="AL5" s="10">
        <f t="shared" ref="AL5:AL15" si="9">Y5*M5</f>
        <v>0</v>
      </c>
      <c r="AM5" s="10">
        <f t="shared" ref="AM5:AM15" si="10">Z5*N5</f>
        <v>0</v>
      </c>
    </row>
    <row r="6" spans="1:39" ht="15" x14ac:dyDescent="0.25">
      <c r="A6" s="1"/>
      <c r="B6" s="11"/>
      <c r="C6" s="6">
        <v>9</v>
      </c>
      <c r="D6" s="5">
        <v>2</v>
      </c>
      <c r="E6" s="7">
        <v>52999</v>
      </c>
      <c r="F6" s="7">
        <v>54085</v>
      </c>
      <c r="G6" s="7">
        <v>55170</v>
      </c>
      <c r="H6" s="7">
        <v>56254</v>
      </c>
      <c r="I6" s="7">
        <v>57339</v>
      </c>
      <c r="J6" s="7">
        <v>58424</v>
      </c>
      <c r="K6" s="7">
        <v>59509</v>
      </c>
      <c r="L6" s="7">
        <v>60594</v>
      </c>
      <c r="M6" s="7">
        <v>61678</v>
      </c>
      <c r="N6" s="7">
        <v>62763</v>
      </c>
      <c r="P6" s="5">
        <v>2</v>
      </c>
      <c r="Q6" s="8">
        <v>4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9">
        <f t="shared" ref="AA6:AA15" si="11">SUM(Q6:Z6)</f>
        <v>4</v>
      </c>
      <c r="AC6" s="5">
        <v>2</v>
      </c>
      <c r="AD6" s="10">
        <f t="shared" si="1"/>
        <v>211996</v>
      </c>
      <c r="AE6" s="10">
        <f t="shared" si="2"/>
        <v>0</v>
      </c>
      <c r="AF6" s="10">
        <f t="shared" si="3"/>
        <v>0</v>
      </c>
      <c r="AG6" s="10">
        <f t="shared" si="4"/>
        <v>0</v>
      </c>
      <c r="AH6" s="10">
        <f t="shared" si="5"/>
        <v>0</v>
      </c>
      <c r="AI6" s="10">
        <f t="shared" si="6"/>
        <v>0</v>
      </c>
      <c r="AJ6" s="10">
        <f t="shared" si="7"/>
        <v>0</v>
      </c>
      <c r="AK6" s="10">
        <f t="shared" si="8"/>
        <v>0</v>
      </c>
      <c r="AL6" s="10">
        <f t="shared" si="9"/>
        <v>0</v>
      </c>
      <c r="AM6" s="10">
        <f t="shared" si="10"/>
        <v>0</v>
      </c>
    </row>
    <row r="7" spans="1:39" ht="15" x14ac:dyDescent="0.25">
      <c r="A7" s="1"/>
      <c r="B7" s="2"/>
      <c r="C7" s="6">
        <v>8</v>
      </c>
      <c r="D7" s="5">
        <v>3</v>
      </c>
      <c r="E7" s="7">
        <v>53999</v>
      </c>
      <c r="F7" s="7">
        <v>55085</v>
      </c>
      <c r="G7" s="7">
        <v>56170</v>
      </c>
      <c r="H7" s="7">
        <v>57254</v>
      </c>
      <c r="I7" s="7">
        <v>58339</v>
      </c>
      <c r="J7" s="7">
        <v>59424</v>
      </c>
      <c r="K7" s="7">
        <v>60509</v>
      </c>
      <c r="L7" s="7">
        <v>61594</v>
      </c>
      <c r="M7" s="7">
        <v>62678</v>
      </c>
      <c r="N7" s="7">
        <v>63763</v>
      </c>
      <c r="P7" s="5">
        <v>3</v>
      </c>
      <c r="Q7" s="8">
        <v>2</v>
      </c>
      <c r="R7" s="8">
        <v>1</v>
      </c>
      <c r="S7" s="8">
        <v>1</v>
      </c>
      <c r="T7" s="8">
        <v>3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9">
        <f t="shared" si="11"/>
        <v>8</v>
      </c>
      <c r="AC7" s="5">
        <v>3</v>
      </c>
      <c r="AD7" s="10">
        <f t="shared" si="1"/>
        <v>107998</v>
      </c>
      <c r="AE7" s="10">
        <f t="shared" si="2"/>
        <v>55085</v>
      </c>
      <c r="AF7" s="10">
        <f t="shared" si="3"/>
        <v>56170</v>
      </c>
      <c r="AG7" s="10">
        <f t="shared" si="4"/>
        <v>171762</v>
      </c>
      <c r="AH7" s="10">
        <f t="shared" si="5"/>
        <v>58339</v>
      </c>
      <c r="AI7" s="10">
        <f t="shared" si="6"/>
        <v>0</v>
      </c>
      <c r="AJ7" s="10">
        <f t="shared" si="7"/>
        <v>0</v>
      </c>
      <c r="AK7" s="10">
        <f t="shared" si="8"/>
        <v>0</v>
      </c>
      <c r="AL7" s="10">
        <f t="shared" si="9"/>
        <v>0</v>
      </c>
      <c r="AM7" s="10">
        <f t="shared" si="10"/>
        <v>0</v>
      </c>
    </row>
    <row r="8" spans="1:39" ht="15" x14ac:dyDescent="0.25">
      <c r="A8" s="1"/>
      <c r="B8" s="2"/>
      <c r="C8" s="6">
        <v>7</v>
      </c>
      <c r="D8" s="5">
        <v>4</v>
      </c>
      <c r="E8" s="7">
        <v>54999</v>
      </c>
      <c r="F8" s="7">
        <v>56085</v>
      </c>
      <c r="G8" s="7">
        <v>57170</v>
      </c>
      <c r="H8" s="7">
        <v>58254</v>
      </c>
      <c r="I8" s="7">
        <v>59339</v>
      </c>
      <c r="J8" s="7">
        <v>60424</v>
      </c>
      <c r="K8" s="7">
        <v>61509</v>
      </c>
      <c r="L8" s="7">
        <v>62594</v>
      </c>
      <c r="M8" s="7">
        <v>63678</v>
      </c>
      <c r="N8" s="7">
        <v>64763</v>
      </c>
      <c r="P8" s="5">
        <v>4</v>
      </c>
      <c r="Q8" s="8">
        <v>0</v>
      </c>
      <c r="R8" s="8">
        <v>0</v>
      </c>
      <c r="S8" s="8">
        <v>1.5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9">
        <f t="shared" si="11"/>
        <v>2.5</v>
      </c>
      <c r="AC8" s="5">
        <v>4</v>
      </c>
      <c r="AD8" s="10">
        <f t="shared" si="1"/>
        <v>0</v>
      </c>
      <c r="AE8" s="10">
        <f t="shared" si="2"/>
        <v>0</v>
      </c>
      <c r="AF8" s="10">
        <f t="shared" si="3"/>
        <v>85755</v>
      </c>
      <c r="AG8" s="10">
        <f t="shared" si="4"/>
        <v>58254</v>
      </c>
      <c r="AH8" s="10">
        <f t="shared" si="5"/>
        <v>0</v>
      </c>
      <c r="AI8" s="10">
        <f t="shared" si="6"/>
        <v>0</v>
      </c>
      <c r="AJ8" s="10">
        <f t="shared" si="7"/>
        <v>0</v>
      </c>
      <c r="AK8" s="10">
        <f t="shared" si="8"/>
        <v>0</v>
      </c>
      <c r="AL8" s="10">
        <f t="shared" si="9"/>
        <v>0</v>
      </c>
      <c r="AM8" s="10">
        <f t="shared" si="10"/>
        <v>0</v>
      </c>
    </row>
    <row r="9" spans="1:39" ht="15" x14ac:dyDescent="0.25">
      <c r="A9" s="12"/>
      <c r="B9" s="2"/>
      <c r="C9" s="6">
        <v>6</v>
      </c>
      <c r="D9" s="5">
        <v>5</v>
      </c>
      <c r="E9" s="7">
        <v>55999</v>
      </c>
      <c r="F9" s="7">
        <v>57085</v>
      </c>
      <c r="G9" s="7">
        <v>58170</v>
      </c>
      <c r="H9" s="7">
        <v>59254</v>
      </c>
      <c r="I9" s="7">
        <v>60339</v>
      </c>
      <c r="J9" s="7">
        <v>61424</v>
      </c>
      <c r="K9" s="7">
        <v>62509</v>
      </c>
      <c r="L9" s="7">
        <v>63594</v>
      </c>
      <c r="M9" s="7">
        <v>64678</v>
      </c>
      <c r="N9" s="7">
        <v>65763</v>
      </c>
      <c r="P9" s="5">
        <v>5</v>
      </c>
      <c r="Q9" s="8">
        <v>0</v>
      </c>
      <c r="R9" s="8">
        <v>2</v>
      </c>
      <c r="S9" s="8">
        <v>2</v>
      </c>
      <c r="T9" s="8">
        <v>3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9">
        <f t="shared" si="11"/>
        <v>7</v>
      </c>
      <c r="AC9" s="5">
        <v>5</v>
      </c>
      <c r="AD9" s="10">
        <f t="shared" si="1"/>
        <v>0</v>
      </c>
      <c r="AE9" s="10">
        <f t="shared" si="2"/>
        <v>114170</v>
      </c>
      <c r="AF9" s="10">
        <f t="shared" si="3"/>
        <v>116340</v>
      </c>
      <c r="AG9" s="10">
        <f t="shared" si="4"/>
        <v>177762</v>
      </c>
      <c r="AH9" s="10">
        <f t="shared" si="5"/>
        <v>0</v>
      </c>
      <c r="AI9" s="10">
        <f t="shared" si="6"/>
        <v>0</v>
      </c>
      <c r="AJ9" s="10">
        <f t="shared" si="7"/>
        <v>0</v>
      </c>
      <c r="AK9" s="10">
        <f t="shared" si="8"/>
        <v>0</v>
      </c>
      <c r="AL9" s="10">
        <f t="shared" si="9"/>
        <v>0</v>
      </c>
      <c r="AM9" s="10">
        <f t="shared" si="10"/>
        <v>0</v>
      </c>
    </row>
    <row r="10" spans="1:39" ht="15" x14ac:dyDescent="0.25">
      <c r="A10" s="12"/>
      <c r="B10" s="2"/>
      <c r="C10" s="6">
        <v>5</v>
      </c>
      <c r="D10" s="5">
        <v>6</v>
      </c>
      <c r="E10" s="7">
        <v>57589</v>
      </c>
      <c r="F10" s="7">
        <v>58705</v>
      </c>
      <c r="G10" s="7">
        <v>59821</v>
      </c>
      <c r="H10" s="7">
        <v>60936</v>
      </c>
      <c r="I10" s="7">
        <v>62052</v>
      </c>
      <c r="J10" s="7">
        <v>63167</v>
      </c>
      <c r="K10" s="7">
        <v>64283</v>
      </c>
      <c r="L10" s="7">
        <v>65399</v>
      </c>
      <c r="M10" s="7">
        <v>66514</v>
      </c>
      <c r="N10" s="7">
        <v>67630</v>
      </c>
      <c r="P10" s="5">
        <v>6</v>
      </c>
      <c r="Q10" s="8">
        <v>0</v>
      </c>
      <c r="R10" s="8">
        <v>0</v>
      </c>
      <c r="S10" s="8">
        <v>1</v>
      </c>
      <c r="T10" s="8">
        <v>1</v>
      </c>
      <c r="U10" s="8">
        <v>3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9">
        <f t="shared" si="11"/>
        <v>5</v>
      </c>
      <c r="AC10" s="5">
        <v>6</v>
      </c>
      <c r="AD10" s="10">
        <f t="shared" si="1"/>
        <v>0</v>
      </c>
      <c r="AE10" s="10">
        <f t="shared" si="2"/>
        <v>0</v>
      </c>
      <c r="AF10" s="10">
        <f t="shared" si="3"/>
        <v>59821</v>
      </c>
      <c r="AG10" s="10">
        <f t="shared" si="4"/>
        <v>60936</v>
      </c>
      <c r="AH10" s="10">
        <f t="shared" si="5"/>
        <v>186156</v>
      </c>
      <c r="AI10" s="10">
        <f t="shared" si="6"/>
        <v>0</v>
      </c>
      <c r="AJ10" s="10">
        <f t="shared" si="7"/>
        <v>0</v>
      </c>
      <c r="AK10" s="10">
        <f t="shared" si="8"/>
        <v>0</v>
      </c>
      <c r="AL10" s="10">
        <f t="shared" si="9"/>
        <v>0</v>
      </c>
      <c r="AM10" s="10">
        <f t="shared" si="10"/>
        <v>0</v>
      </c>
    </row>
    <row r="11" spans="1:39" ht="15" x14ac:dyDescent="0.25">
      <c r="A11" s="1"/>
      <c r="B11" s="11"/>
      <c r="C11" s="6">
        <v>4</v>
      </c>
      <c r="D11" s="5">
        <v>7</v>
      </c>
      <c r="E11" s="7">
        <v>59223</v>
      </c>
      <c r="F11" s="7">
        <v>60371</v>
      </c>
      <c r="G11" s="7">
        <v>61519</v>
      </c>
      <c r="H11" s="7">
        <v>62666</v>
      </c>
      <c r="I11" s="7">
        <v>63813</v>
      </c>
      <c r="J11" s="7">
        <v>64960</v>
      </c>
      <c r="K11" s="7">
        <v>66108</v>
      </c>
      <c r="L11" s="7">
        <v>67255</v>
      </c>
      <c r="M11" s="7">
        <v>68402</v>
      </c>
      <c r="N11" s="7">
        <v>69549</v>
      </c>
      <c r="P11" s="5">
        <v>7</v>
      </c>
      <c r="Q11" s="8">
        <v>0</v>
      </c>
      <c r="R11" s="8">
        <v>0</v>
      </c>
      <c r="S11" s="8">
        <v>1</v>
      </c>
      <c r="T11" s="8">
        <v>2</v>
      </c>
      <c r="U11" s="8">
        <v>0</v>
      </c>
      <c r="V11" s="8">
        <v>1</v>
      </c>
      <c r="W11" s="8">
        <v>0</v>
      </c>
      <c r="X11" s="8">
        <v>0</v>
      </c>
      <c r="Y11" s="8">
        <v>1</v>
      </c>
      <c r="Z11" s="8">
        <v>0</v>
      </c>
      <c r="AA11" s="9">
        <f t="shared" si="11"/>
        <v>5</v>
      </c>
      <c r="AC11" s="5">
        <v>7</v>
      </c>
      <c r="AD11" s="10">
        <f t="shared" si="1"/>
        <v>0</v>
      </c>
      <c r="AE11" s="10">
        <f t="shared" si="2"/>
        <v>0</v>
      </c>
      <c r="AF11" s="10">
        <f t="shared" si="3"/>
        <v>61519</v>
      </c>
      <c r="AG11" s="10">
        <f t="shared" si="4"/>
        <v>125332</v>
      </c>
      <c r="AH11" s="10">
        <f t="shared" si="5"/>
        <v>0</v>
      </c>
      <c r="AI11" s="10">
        <f t="shared" si="6"/>
        <v>64960</v>
      </c>
      <c r="AJ11" s="10">
        <f t="shared" si="7"/>
        <v>0</v>
      </c>
      <c r="AK11" s="10">
        <f t="shared" si="8"/>
        <v>0</v>
      </c>
      <c r="AL11" s="10">
        <f t="shared" si="9"/>
        <v>68402</v>
      </c>
      <c r="AM11" s="10">
        <f t="shared" si="10"/>
        <v>0</v>
      </c>
    </row>
    <row r="12" spans="1:39" ht="15" x14ac:dyDescent="0.25">
      <c r="A12" s="1"/>
      <c r="B12" s="11"/>
      <c r="C12" s="6">
        <v>3</v>
      </c>
      <c r="D12" s="5">
        <v>8</v>
      </c>
      <c r="E12" s="7">
        <v>60904</v>
      </c>
      <c r="F12" s="7">
        <v>62085</v>
      </c>
      <c r="G12" s="7">
        <v>63265</v>
      </c>
      <c r="H12" s="7">
        <v>64444</v>
      </c>
      <c r="I12" s="7">
        <v>65624</v>
      </c>
      <c r="J12" s="7">
        <v>66804</v>
      </c>
      <c r="K12" s="7">
        <v>67984</v>
      </c>
      <c r="L12" s="7">
        <v>69164</v>
      </c>
      <c r="M12" s="7">
        <v>70344</v>
      </c>
      <c r="N12" s="7">
        <v>71523</v>
      </c>
      <c r="P12" s="5">
        <v>8</v>
      </c>
      <c r="Q12" s="8">
        <v>0</v>
      </c>
      <c r="R12" s="8">
        <v>0</v>
      </c>
      <c r="S12" s="8">
        <v>0</v>
      </c>
      <c r="T12" s="8">
        <v>4</v>
      </c>
      <c r="U12" s="8">
        <v>0</v>
      </c>
      <c r="V12" s="8">
        <v>1</v>
      </c>
      <c r="W12" s="8">
        <v>2</v>
      </c>
      <c r="X12" s="8">
        <v>0</v>
      </c>
      <c r="Y12" s="8">
        <v>0</v>
      </c>
      <c r="Z12" s="8">
        <v>0</v>
      </c>
      <c r="AA12" s="9">
        <f t="shared" si="11"/>
        <v>7</v>
      </c>
      <c r="AC12" s="5">
        <v>8</v>
      </c>
      <c r="AD12" s="10">
        <f t="shared" si="1"/>
        <v>0</v>
      </c>
      <c r="AE12" s="10">
        <f t="shared" si="2"/>
        <v>0</v>
      </c>
      <c r="AF12" s="10">
        <f t="shared" si="3"/>
        <v>0</v>
      </c>
      <c r="AG12" s="10">
        <f t="shared" si="4"/>
        <v>257776</v>
      </c>
      <c r="AH12" s="10">
        <f t="shared" si="5"/>
        <v>0</v>
      </c>
      <c r="AI12" s="10">
        <f t="shared" si="6"/>
        <v>66804</v>
      </c>
      <c r="AJ12" s="10">
        <f t="shared" si="7"/>
        <v>135968</v>
      </c>
      <c r="AK12" s="10">
        <f t="shared" si="8"/>
        <v>0</v>
      </c>
      <c r="AL12" s="10">
        <f t="shared" si="9"/>
        <v>0</v>
      </c>
      <c r="AM12" s="10">
        <f t="shared" si="10"/>
        <v>0</v>
      </c>
    </row>
    <row r="13" spans="1:39" ht="15" x14ac:dyDescent="0.25">
      <c r="A13" s="1"/>
      <c r="B13" s="11"/>
      <c r="C13" s="6">
        <v>2</v>
      </c>
      <c r="D13" s="5">
        <v>9</v>
      </c>
      <c r="E13" s="7">
        <v>62633</v>
      </c>
      <c r="F13" s="7">
        <v>63847</v>
      </c>
      <c r="G13" s="7">
        <v>65060</v>
      </c>
      <c r="H13" s="7">
        <v>66273</v>
      </c>
      <c r="I13" s="7">
        <v>67487</v>
      </c>
      <c r="J13" s="7">
        <v>68700</v>
      </c>
      <c r="K13" s="7">
        <v>69914</v>
      </c>
      <c r="L13" s="7">
        <v>71127</v>
      </c>
      <c r="M13" s="7">
        <v>72340</v>
      </c>
      <c r="N13" s="7">
        <v>73553</v>
      </c>
      <c r="P13" s="5">
        <v>9</v>
      </c>
      <c r="Q13" s="8">
        <v>1</v>
      </c>
      <c r="R13" s="8">
        <v>0</v>
      </c>
      <c r="S13" s="8">
        <v>1</v>
      </c>
      <c r="T13" s="8">
        <v>2</v>
      </c>
      <c r="U13" s="8">
        <v>1</v>
      </c>
      <c r="V13" s="8">
        <v>3</v>
      </c>
      <c r="W13" s="8">
        <v>1</v>
      </c>
      <c r="X13" s="8">
        <v>1</v>
      </c>
      <c r="Y13" s="8">
        <v>0</v>
      </c>
      <c r="Z13" s="8">
        <v>0</v>
      </c>
      <c r="AA13" s="9">
        <f t="shared" si="11"/>
        <v>10</v>
      </c>
      <c r="AC13" s="5">
        <v>9</v>
      </c>
      <c r="AD13" s="10">
        <f t="shared" si="1"/>
        <v>62633</v>
      </c>
      <c r="AE13" s="10">
        <f t="shared" si="2"/>
        <v>0</v>
      </c>
      <c r="AF13" s="10">
        <f t="shared" si="3"/>
        <v>65060</v>
      </c>
      <c r="AG13" s="10">
        <f t="shared" si="4"/>
        <v>132546</v>
      </c>
      <c r="AH13" s="10">
        <f t="shared" si="5"/>
        <v>67487</v>
      </c>
      <c r="AI13" s="10">
        <f t="shared" si="6"/>
        <v>206100</v>
      </c>
      <c r="AJ13" s="10">
        <f t="shared" si="7"/>
        <v>69914</v>
      </c>
      <c r="AK13" s="10">
        <f t="shared" si="8"/>
        <v>71127</v>
      </c>
      <c r="AL13" s="10">
        <f t="shared" si="9"/>
        <v>0</v>
      </c>
      <c r="AM13" s="10">
        <f t="shared" si="10"/>
        <v>0</v>
      </c>
    </row>
    <row r="14" spans="1:39" ht="15" x14ac:dyDescent="0.25">
      <c r="A14" s="1"/>
      <c r="B14" s="11"/>
      <c r="C14" s="6">
        <v>1</v>
      </c>
      <c r="D14" s="5">
        <v>10</v>
      </c>
      <c r="E14" s="7">
        <v>64411</v>
      </c>
      <c r="F14" s="7">
        <v>65659</v>
      </c>
      <c r="G14" s="7">
        <v>66907</v>
      </c>
      <c r="H14" s="7">
        <v>68155</v>
      </c>
      <c r="I14" s="7">
        <v>69402</v>
      </c>
      <c r="J14" s="7">
        <v>70650</v>
      </c>
      <c r="K14" s="7">
        <v>71898</v>
      </c>
      <c r="L14" s="7">
        <v>73146</v>
      </c>
      <c r="M14" s="7">
        <v>74393</v>
      </c>
      <c r="N14" s="7">
        <v>75641</v>
      </c>
      <c r="P14" s="5">
        <v>10</v>
      </c>
      <c r="Q14" s="8">
        <v>0</v>
      </c>
      <c r="R14" s="8">
        <v>0</v>
      </c>
      <c r="S14" s="8">
        <v>1</v>
      </c>
      <c r="T14" s="8">
        <v>3</v>
      </c>
      <c r="U14" s="8">
        <v>1</v>
      </c>
      <c r="V14" s="8">
        <v>0</v>
      </c>
      <c r="W14" s="8">
        <v>1</v>
      </c>
      <c r="X14" s="8">
        <v>2</v>
      </c>
      <c r="Y14" s="8">
        <v>2</v>
      </c>
      <c r="Z14" s="8">
        <v>0</v>
      </c>
      <c r="AA14" s="9">
        <f t="shared" si="11"/>
        <v>10</v>
      </c>
      <c r="AC14" s="5">
        <v>10</v>
      </c>
      <c r="AD14" s="10">
        <f t="shared" si="1"/>
        <v>0</v>
      </c>
      <c r="AE14" s="10">
        <f t="shared" si="2"/>
        <v>0</v>
      </c>
      <c r="AF14" s="10">
        <f t="shared" si="3"/>
        <v>66907</v>
      </c>
      <c r="AG14" s="10">
        <f t="shared" si="4"/>
        <v>204465</v>
      </c>
      <c r="AH14" s="10">
        <f t="shared" si="5"/>
        <v>69402</v>
      </c>
      <c r="AI14" s="10">
        <f t="shared" si="6"/>
        <v>0</v>
      </c>
      <c r="AJ14" s="10">
        <f t="shared" si="7"/>
        <v>71898</v>
      </c>
      <c r="AK14" s="10">
        <f t="shared" si="8"/>
        <v>146292</v>
      </c>
      <c r="AL14" s="10">
        <f t="shared" si="9"/>
        <v>148786</v>
      </c>
      <c r="AM14" s="10">
        <f t="shared" si="10"/>
        <v>0</v>
      </c>
    </row>
    <row r="15" spans="1:39" ht="15" x14ac:dyDescent="0.25">
      <c r="A15" s="1"/>
      <c r="B15" s="13"/>
      <c r="C15" s="6" t="s">
        <v>18</v>
      </c>
      <c r="D15" s="5">
        <v>11</v>
      </c>
      <c r="E15" s="7">
        <v>66239</v>
      </c>
      <c r="F15" s="7">
        <v>67523</v>
      </c>
      <c r="G15" s="7">
        <v>68806</v>
      </c>
      <c r="H15" s="7">
        <v>70089</v>
      </c>
      <c r="I15" s="7">
        <v>71372</v>
      </c>
      <c r="J15" s="7">
        <v>72655</v>
      </c>
      <c r="K15" s="7">
        <v>73939</v>
      </c>
      <c r="L15" s="7">
        <v>75222</v>
      </c>
      <c r="M15" s="7">
        <v>76505</v>
      </c>
      <c r="N15" s="7">
        <v>77788</v>
      </c>
      <c r="P15" s="5">
        <v>11</v>
      </c>
      <c r="Q15" s="8">
        <v>0</v>
      </c>
      <c r="R15" s="8">
        <v>1</v>
      </c>
      <c r="S15" s="8">
        <v>3</v>
      </c>
      <c r="T15" s="8">
        <v>2</v>
      </c>
      <c r="U15" s="8">
        <v>4</v>
      </c>
      <c r="V15" s="8">
        <v>2</v>
      </c>
      <c r="W15" s="8">
        <v>1</v>
      </c>
      <c r="X15" s="8">
        <v>4</v>
      </c>
      <c r="Y15" s="8">
        <v>8</v>
      </c>
      <c r="Z15" s="8">
        <v>1</v>
      </c>
      <c r="AA15" s="9">
        <f t="shared" si="11"/>
        <v>26</v>
      </c>
      <c r="AC15" s="5">
        <v>11</v>
      </c>
      <c r="AD15" s="10">
        <f t="shared" si="1"/>
        <v>0</v>
      </c>
      <c r="AE15" s="10">
        <f t="shared" si="2"/>
        <v>67523</v>
      </c>
      <c r="AF15" s="10">
        <f t="shared" si="3"/>
        <v>206418</v>
      </c>
      <c r="AG15" s="10">
        <f t="shared" si="4"/>
        <v>140178</v>
      </c>
      <c r="AH15" s="10">
        <f t="shared" si="5"/>
        <v>285488</v>
      </c>
      <c r="AI15" s="10">
        <f t="shared" si="6"/>
        <v>145310</v>
      </c>
      <c r="AJ15" s="10">
        <f t="shared" si="7"/>
        <v>73939</v>
      </c>
      <c r="AK15" s="10">
        <f t="shared" si="8"/>
        <v>300888</v>
      </c>
      <c r="AL15" s="10">
        <f t="shared" si="9"/>
        <v>612040</v>
      </c>
      <c r="AM15" s="10">
        <f t="shared" si="10"/>
        <v>77788</v>
      </c>
    </row>
    <row r="16" spans="1:39" ht="14.45" customHeight="1" x14ac:dyDescent="0.2">
      <c r="A16" s="1"/>
      <c r="B16" s="11"/>
      <c r="C16" s="14"/>
      <c r="D16" s="14"/>
      <c r="E16" s="14"/>
      <c r="F16" s="15">
        <f>F15-E15</f>
        <v>1284</v>
      </c>
      <c r="G16" s="15">
        <f t="shared" ref="G16:N16" si="12">G15-F15</f>
        <v>1283</v>
      </c>
      <c r="H16" s="15">
        <f t="shared" si="12"/>
        <v>1283</v>
      </c>
      <c r="I16" s="15">
        <f t="shared" si="12"/>
        <v>1283</v>
      </c>
      <c r="J16" s="15">
        <f t="shared" si="12"/>
        <v>1283</v>
      </c>
      <c r="K16" s="15">
        <f t="shared" si="12"/>
        <v>1284</v>
      </c>
      <c r="L16" s="15">
        <f t="shared" si="12"/>
        <v>1283</v>
      </c>
      <c r="M16" s="15">
        <f t="shared" si="12"/>
        <v>1283</v>
      </c>
      <c r="N16" s="15">
        <f t="shared" si="12"/>
        <v>1283</v>
      </c>
      <c r="P16" s="14"/>
      <c r="Q16" s="16">
        <f>SUM(Q5:Q15)</f>
        <v>8</v>
      </c>
      <c r="R16" s="16">
        <f t="shared" ref="R16:Z16" si="13">SUM(R5:R15)</f>
        <v>4</v>
      </c>
      <c r="S16" s="16">
        <f t="shared" si="13"/>
        <v>11.5</v>
      </c>
      <c r="T16" s="16">
        <f t="shared" si="13"/>
        <v>21</v>
      </c>
      <c r="U16" s="16">
        <f t="shared" si="13"/>
        <v>10</v>
      </c>
      <c r="V16" s="16">
        <f t="shared" si="13"/>
        <v>7</v>
      </c>
      <c r="W16" s="16">
        <f t="shared" si="13"/>
        <v>5</v>
      </c>
      <c r="X16" s="16">
        <f t="shared" si="13"/>
        <v>7</v>
      </c>
      <c r="Y16" s="16">
        <f t="shared" si="13"/>
        <v>11</v>
      </c>
      <c r="Z16" s="16">
        <f t="shared" si="13"/>
        <v>1</v>
      </c>
      <c r="AA16" s="17">
        <f>SUM(AA5:AA15)</f>
        <v>85.5</v>
      </c>
      <c r="AC16" s="27">
        <f>SUM(AD5:AM15)</f>
        <v>5645493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x14ac:dyDescent="0.2">
      <c r="A17" s="1"/>
      <c r="B17" s="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14"/>
      <c r="Q17" s="18"/>
      <c r="R17" s="18"/>
      <c r="S17" s="18"/>
      <c r="T17" s="18"/>
      <c r="U17" s="18"/>
      <c r="V17" s="18"/>
      <c r="W17" s="18"/>
      <c r="X17" s="18"/>
      <c r="Y17" s="18"/>
      <c r="Z17" s="19">
        <f>AA15/AA16</f>
        <v>0.30409356725146197</v>
      </c>
      <c r="AA17" s="17">
        <f>SUM(Q16:Z16)</f>
        <v>85.5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9" spans="1:39" x14ac:dyDescent="0.2">
      <c r="A19" s="1"/>
      <c r="B19" s="2"/>
      <c r="C19" s="26" t="s"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P19" s="26" t="str">
        <f>C19</f>
        <v>Sayre Area Education Association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C19" s="26" t="str">
        <f>P19</f>
        <v>Sayre Area Education Association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x14ac:dyDescent="0.2">
      <c r="A20" s="1"/>
      <c r="B20" s="2"/>
      <c r="C20" s="26" t="s">
        <v>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P20" s="26" t="s">
        <v>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C20" s="26" t="s">
        <v>3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x14ac:dyDescent="0.2">
      <c r="A21" s="1"/>
      <c r="B21" s="2"/>
      <c r="C21" s="26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P21" s="26" t="str">
        <f>C21</f>
        <v>2013-2014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C21" s="26" t="str">
        <f t="shared" ref="AC21" si="14">P21</f>
        <v>2013-2014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x14ac:dyDescent="0.2">
      <c r="A22" s="1" t="s">
        <v>20</v>
      </c>
      <c r="B22" s="2">
        <f>AC16</f>
        <v>5645493</v>
      </c>
      <c r="C22" s="4" t="s">
        <v>5</v>
      </c>
      <c r="D22" s="5" t="s">
        <v>6</v>
      </c>
      <c r="E22" s="5" t="s">
        <v>7</v>
      </c>
      <c r="F22" s="5" t="s">
        <v>8</v>
      </c>
      <c r="G22" s="5" t="s">
        <v>9</v>
      </c>
      <c r="H22" s="5" t="s">
        <v>10</v>
      </c>
      <c r="I22" s="5" t="s">
        <v>11</v>
      </c>
      <c r="J22" s="5" t="s">
        <v>12</v>
      </c>
      <c r="K22" s="5" t="s">
        <v>13</v>
      </c>
      <c r="L22" s="5" t="s">
        <v>14</v>
      </c>
      <c r="M22" s="5" t="s">
        <v>15</v>
      </c>
      <c r="N22" s="5" t="s">
        <v>16</v>
      </c>
      <c r="P22" s="5" t="s">
        <v>6</v>
      </c>
      <c r="Q22" s="5" t="s">
        <v>7</v>
      </c>
      <c r="R22" s="5" t="s">
        <v>8</v>
      </c>
      <c r="S22" s="5" t="s">
        <v>9</v>
      </c>
      <c r="T22" s="5" t="s">
        <v>10</v>
      </c>
      <c r="U22" s="5" t="s">
        <v>11</v>
      </c>
      <c r="V22" s="5" t="s">
        <v>12</v>
      </c>
      <c r="W22" s="5" t="s">
        <v>13</v>
      </c>
      <c r="X22" s="5" t="s">
        <v>14</v>
      </c>
      <c r="Y22" s="5" t="s">
        <v>15</v>
      </c>
      <c r="Z22" s="5" t="s">
        <v>16</v>
      </c>
      <c r="AA22" s="5" t="s">
        <v>17</v>
      </c>
      <c r="AC22" s="5" t="s">
        <v>6</v>
      </c>
      <c r="AD22" s="5" t="s">
        <v>7</v>
      </c>
      <c r="AE22" s="5" t="s">
        <v>8</v>
      </c>
      <c r="AF22" s="5" t="s">
        <v>9</v>
      </c>
      <c r="AG22" s="5" t="s">
        <v>10</v>
      </c>
      <c r="AH22" s="5" t="s">
        <v>11</v>
      </c>
      <c r="AI22" s="5" t="s">
        <v>12</v>
      </c>
      <c r="AJ22" s="5" t="s">
        <v>13</v>
      </c>
      <c r="AK22" s="5" t="s">
        <v>14</v>
      </c>
      <c r="AL22" s="5" t="s">
        <v>15</v>
      </c>
      <c r="AM22" s="5" t="s">
        <v>16</v>
      </c>
    </row>
    <row r="23" spans="1:39" ht="15" x14ac:dyDescent="0.25">
      <c r="A23" s="1" t="s">
        <v>21</v>
      </c>
      <c r="B23" s="2">
        <f>AC34</f>
        <v>5758600</v>
      </c>
      <c r="C23" s="6">
        <v>10</v>
      </c>
      <c r="D23" s="5">
        <v>1</v>
      </c>
      <c r="E23" s="7">
        <f>E24-(E6-E5)</f>
        <v>52185</v>
      </c>
      <c r="F23" s="7">
        <f t="shared" ref="F23:N32" si="15">F24-(F6-F5)</f>
        <v>53271</v>
      </c>
      <c r="G23" s="7">
        <f t="shared" si="15"/>
        <v>54356</v>
      </c>
      <c r="H23" s="7">
        <f t="shared" si="15"/>
        <v>55440</v>
      </c>
      <c r="I23" s="7">
        <f t="shared" si="15"/>
        <v>56525</v>
      </c>
      <c r="J23" s="7">
        <f t="shared" si="15"/>
        <v>57610</v>
      </c>
      <c r="K23" s="7">
        <f t="shared" si="15"/>
        <v>58695</v>
      </c>
      <c r="L23" s="7">
        <f t="shared" si="15"/>
        <v>59780</v>
      </c>
      <c r="M23" s="7">
        <f t="shared" si="15"/>
        <v>60864</v>
      </c>
      <c r="N23" s="7">
        <f t="shared" si="15"/>
        <v>61949</v>
      </c>
      <c r="P23" s="5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9">
        <f>SUM(Q23:Z23)</f>
        <v>0</v>
      </c>
      <c r="AC23" s="5">
        <v>1</v>
      </c>
      <c r="AD23" s="10">
        <f t="shared" ref="AD23:AD33" si="16">Q23*E23</f>
        <v>0</v>
      </c>
      <c r="AE23" s="10">
        <f t="shared" ref="AE23:AE33" si="17">R23*F23</f>
        <v>0</v>
      </c>
      <c r="AF23" s="10">
        <f t="shared" ref="AF23:AF33" si="18">S23*G23</f>
        <v>0</v>
      </c>
      <c r="AG23" s="10">
        <f t="shared" ref="AG23:AG33" si="19">T23*H23</f>
        <v>0</v>
      </c>
      <c r="AH23" s="10">
        <f t="shared" ref="AH23:AH33" si="20">U23*I23</f>
        <v>0</v>
      </c>
      <c r="AI23" s="10">
        <f t="shared" ref="AI23:AI33" si="21">V23*J23</f>
        <v>0</v>
      </c>
      <c r="AJ23" s="10">
        <f t="shared" ref="AJ23:AJ33" si="22">W23*K23</f>
        <v>0</v>
      </c>
      <c r="AK23" s="10">
        <f t="shared" ref="AK23:AK33" si="23">X23*L23</f>
        <v>0</v>
      </c>
      <c r="AL23" s="10">
        <f t="shared" ref="AL23:AL33" si="24">Y23*M23</f>
        <v>0</v>
      </c>
      <c r="AM23" s="10">
        <f t="shared" ref="AM23:AM33" si="25">Z23*N23</f>
        <v>0</v>
      </c>
    </row>
    <row r="24" spans="1:39" ht="15" x14ac:dyDescent="0.25">
      <c r="A24" s="1"/>
      <c r="B24" s="11"/>
      <c r="C24" s="6">
        <v>9</v>
      </c>
      <c r="D24" s="5">
        <v>2</v>
      </c>
      <c r="E24" s="7">
        <f t="shared" ref="E24:E32" si="26">E25-(E7-E6)</f>
        <v>53185</v>
      </c>
      <c r="F24" s="7">
        <f t="shared" si="15"/>
        <v>54271</v>
      </c>
      <c r="G24" s="7">
        <f t="shared" si="15"/>
        <v>55356</v>
      </c>
      <c r="H24" s="7">
        <f t="shared" si="15"/>
        <v>56440</v>
      </c>
      <c r="I24" s="7">
        <f t="shared" si="15"/>
        <v>57525</v>
      </c>
      <c r="J24" s="7">
        <f t="shared" si="15"/>
        <v>58610</v>
      </c>
      <c r="K24" s="7">
        <f t="shared" si="15"/>
        <v>59695</v>
      </c>
      <c r="L24" s="7">
        <f t="shared" si="15"/>
        <v>60780</v>
      </c>
      <c r="M24" s="7">
        <f t="shared" si="15"/>
        <v>61864</v>
      </c>
      <c r="N24" s="7">
        <f t="shared" si="15"/>
        <v>62949</v>
      </c>
      <c r="P24" s="5">
        <v>2</v>
      </c>
      <c r="Q24" s="8">
        <f>Q5</f>
        <v>1</v>
      </c>
      <c r="R24" s="8">
        <f t="shared" ref="R24:Z24" si="27">R5</f>
        <v>0</v>
      </c>
      <c r="S24" s="8">
        <f t="shared" si="27"/>
        <v>0</v>
      </c>
      <c r="T24" s="8">
        <f t="shared" si="27"/>
        <v>0</v>
      </c>
      <c r="U24" s="8">
        <f t="shared" si="27"/>
        <v>0</v>
      </c>
      <c r="V24" s="8">
        <f t="shared" si="27"/>
        <v>0</v>
      </c>
      <c r="W24" s="8">
        <f t="shared" si="27"/>
        <v>0</v>
      </c>
      <c r="X24" s="8">
        <f t="shared" si="27"/>
        <v>0</v>
      </c>
      <c r="Y24" s="8">
        <f t="shared" si="27"/>
        <v>0</v>
      </c>
      <c r="Z24" s="8">
        <f t="shared" si="27"/>
        <v>0</v>
      </c>
      <c r="AA24" s="9">
        <f t="shared" ref="AA24:AA33" si="28">SUM(Q24:Z24)</f>
        <v>1</v>
      </c>
      <c r="AC24" s="5">
        <v>2</v>
      </c>
      <c r="AD24" s="10">
        <f t="shared" si="16"/>
        <v>53185</v>
      </c>
      <c r="AE24" s="10">
        <f t="shared" si="17"/>
        <v>0</v>
      </c>
      <c r="AF24" s="10">
        <f t="shared" si="18"/>
        <v>0</v>
      </c>
      <c r="AG24" s="10">
        <f t="shared" si="19"/>
        <v>0</v>
      </c>
      <c r="AH24" s="10">
        <f t="shared" si="20"/>
        <v>0</v>
      </c>
      <c r="AI24" s="10">
        <f t="shared" si="21"/>
        <v>0</v>
      </c>
      <c r="AJ24" s="10">
        <f t="shared" si="22"/>
        <v>0</v>
      </c>
      <c r="AK24" s="10">
        <f t="shared" si="23"/>
        <v>0</v>
      </c>
      <c r="AL24" s="10">
        <f t="shared" si="24"/>
        <v>0</v>
      </c>
      <c r="AM24" s="10">
        <f t="shared" si="25"/>
        <v>0</v>
      </c>
    </row>
    <row r="25" spans="1:39" ht="15" x14ac:dyDescent="0.25">
      <c r="A25" s="1" t="s">
        <v>22</v>
      </c>
      <c r="B25" s="2">
        <f>B23-B22</f>
        <v>113107</v>
      </c>
      <c r="C25" s="6">
        <v>8</v>
      </c>
      <c r="D25" s="5">
        <v>3</v>
      </c>
      <c r="E25" s="7">
        <f t="shared" si="26"/>
        <v>54185</v>
      </c>
      <c r="F25" s="7">
        <f t="shared" si="15"/>
        <v>55271</v>
      </c>
      <c r="G25" s="7">
        <f t="shared" si="15"/>
        <v>56356</v>
      </c>
      <c r="H25" s="7">
        <f t="shared" si="15"/>
        <v>57440</v>
      </c>
      <c r="I25" s="7">
        <f t="shared" si="15"/>
        <v>58525</v>
      </c>
      <c r="J25" s="7">
        <f t="shared" si="15"/>
        <v>59610</v>
      </c>
      <c r="K25" s="7">
        <f t="shared" si="15"/>
        <v>60695</v>
      </c>
      <c r="L25" s="7">
        <f t="shared" si="15"/>
        <v>61780</v>
      </c>
      <c r="M25" s="7">
        <f t="shared" si="15"/>
        <v>62864</v>
      </c>
      <c r="N25" s="7">
        <f t="shared" si="15"/>
        <v>63949</v>
      </c>
      <c r="P25" s="5">
        <v>3</v>
      </c>
      <c r="Q25" s="8">
        <f t="shared" ref="Q25:Z32" si="29">Q6</f>
        <v>4</v>
      </c>
      <c r="R25" s="8">
        <f t="shared" si="29"/>
        <v>0</v>
      </c>
      <c r="S25" s="8">
        <f t="shared" si="29"/>
        <v>0</v>
      </c>
      <c r="T25" s="8">
        <f t="shared" si="29"/>
        <v>0</v>
      </c>
      <c r="U25" s="8">
        <f t="shared" si="29"/>
        <v>0</v>
      </c>
      <c r="V25" s="8">
        <f t="shared" si="29"/>
        <v>0</v>
      </c>
      <c r="W25" s="8">
        <f t="shared" si="29"/>
        <v>0</v>
      </c>
      <c r="X25" s="8">
        <f t="shared" si="29"/>
        <v>0</v>
      </c>
      <c r="Y25" s="8">
        <f t="shared" si="29"/>
        <v>0</v>
      </c>
      <c r="Z25" s="8">
        <f t="shared" si="29"/>
        <v>0</v>
      </c>
      <c r="AA25" s="9">
        <f t="shared" si="28"/>
        <v>4</v>
      </c>
      <c r="AC25" s="5">
        <v>3</v>
      </c>
      <c r="AD25" s="10">
        <f t="shared" si="16"/>
        <v>216740</v>
      </c>
      <c r="AE25" s="10">
        <f t="shared" si="17"/>
        <v>0</v>
      </c>
      <c r="AF25" s="10">
        <f t="shared" si="18"/>
        <v>0</v>
      </c>
      <c r="AG25" s="10">
        <f t="shared" si="19"/>
        <v>0</v>
      </c>
      <c r="AH25" s="10">
        <f t="shared" si="20"/>
        <v>0</v>
      </c>
      <c r="AI25" s="10">
        <f t="shared" si="21"/>
        <v>0</v>
      </c>
      <c r="AJ25" s="10">
        <f t="shared" si="22"/>
        <v>0</v>
      </c>
      <c r="AK25" s="10">
        <f t="shared" si="23"/>
        <v>0</v>
      </c>
      <c r="AL25" s="10">
        <f t="shared" si="24"/>
        <v>0</v>
      </c>
      <c r="AM25" s="10">
        <f t="shared" si="25"/>
        <v>0</v>
      </c>
    </row>
    <row r="26" spans="1:39" ht="15" x14ac:dyDescent="0.25">
      <c r="A26" s="1" t="s">
        <v>23</v>
      </c>
      <c r="B26" s="24">
        <f>B25/B22</f>
        <v>2.0034919890964349E-2</v>
      </c>
      <c r="C26" s="6">
        <v>7</v>
      </c>
      <c r="D26" s="5">
        <v>4</v>
      </c>
      <c r="E26" s="7">
        <f t="shared" si="26"/>
        <v>55185</v>
      </c>
      <c r="F26" s="7">
        <f t="shared" si="15"/>
        <v>56271</v>
      </c>
      <c r="G26" s="7">
        <f t="shared" si="15"/>
        <v>57356</v>
      </c>
      <c r="H26" s="7">
        <f t="shared" si="15"/>
        <v>58440</v>
      </c>
      <c r="I26" s="7">
        <f t="shared" si="15"/>
        <v>59525</v>
      </c>
      <c r="J26" s="7">
        <f t="shared" si="15"/>
        <v>60610</v>
      </c>
      <c r="K26" s="7">
        <f t="shared" si="15"/>
        <v>61695</v>
      </c>
      <c r="L26" s="7">
        <f t="shared" si="15"/>
        <v>62780</v>
      </c>
      <c r="M26" s="7">
        <f t="shared" si="15"/>
        <v>63864</v>
      </c>
      <c r="N26" s="7">
        <f t="shared" si="15"/>
        <v>64949</v>
      </c>
      <c r="P26" s="5">
        <v>4</v>
      </c>
      <c r="Q26" s="8">
        <f t="shared" si="29"/>
        <v>2</v>
      </c>
      <c r="R26" s="8">
        <f t="shared" si="29"/>
        <v>1</v>
      </c>
      <c r="S26" s="8">
        <f t="shared" si="29"/>
        <v>1</v>
      </c>
      <c r="T26" s="8">
        <f t="shared" si="29"/>
        <v>3</v>
      </c>
      <c r="U26" s="8">
        <f t="shared" si="29"/>
        <v>1</v>
      </c>
      <c r="V26" s="8">
        <f t="shared" si="29"/>
        <v>0</v>
      </c>
      <c r="W26" s="8">
        <f t="shared" si="29"/>
        <v>0</v>
      </c>
      <c r="X26" s="8">
        <f t="shared" si="29"/>
        <v>0</v>
      </c>
      <c r="Y26" s="8">
        <f t="shared" si="29"/>
        <v>0</v>
      </c>
      <c r="Z26" s="8">
        <f t="shared" si="29"/>
        <v>0</v>
      </c>
      <c r="AA26" s="9">
        <f t="shared" si="28"/>
        <v>8</v>
      </c>
      <c r="AC26" s="5">
        <v>4</v>
      </c>
      <c r="AD26" s="10">
        <f t="shared" si="16"/>
        <v>110370</v>
      </c>
      <c r="AE26" s="10">
        <f t="shared" si="17"/>
        <v>56271</v>
      </c>
      <c r="AF26" s="10">
        <f t="shared" si="18"/>
        <v>57356</v>
      </c>
      <c r="AG26" s="10">
        <f t="shared" si="19"/>
        <v>175320</v>
      </c>
      <c r="AH26" s="10">
        <f t="shared" si="20"/>
        <v>59525</v>
      </c>
      <c r="AI26" s="10">
        <f t="shared" si="21"/>
        <v>0</v>
      </c>
      <c r="AJ26" s="10">
        <f t="shared" si="22"/>
        <v>0</v>
      </c>
      <c r="AK26" s="10">
        <f t="shared" si="23"/>
        <v>0</v>
      </c>
      <c r="AL26" s="10">
        <f t="shared" si="24"/>
        <v>0</v>
      </c>
      <c r="AM26" s="10">
        <f t="shared" si="25"/>
        <v>0</v>
      </c>
    </row>
    <row r="27" spans="1:39" ht="15" x14ac:dyDescent="0.25">
      <c r="A27" s="12"/>
      <c r="B27" s="2"/>
      <c r="C27" s="6">
        <v>6</v>
      </c>
      <c r="D27" s="5">
        <v>5</v>
      </c>
      <c r="E27" s="7">
        <f t="shared" si="26"/>
        <v>56185</v>
      </c>
      <c r="F27" s="7">
        <f t="shared" si="15"/>
        <v>57271</v>
      </c>
      <c r="G27" s="7">
        <f t="shared" si="15"/>
        <v>58356</v>
      </c>
      <c r="H27" s="7">
        <f t="shared" si="15"/>
        <v>59440</v>
      </c>
      <c r="I27" s="7">
        <f t="shared" si="15"/>
        <v>60525</v>
      </c>
      <c r="J27" s="7">
        <f t="shared" si="15"/>
        <v>61610</v>
      </c>
      <c r="K27" s="7">
        <f t="shared" si="15"/>
        <v>62695</v>
      </c>
      <c r="L27" s="7">
        <f t="shared" si="15"/>
        <v>63780</v>
      </c>
      <c r="M27" s="7">
        <f t="shared" si="15"/>
        <v>64864</v>
      </c>
      <c r="N27" s="7">
        <f t="shared" si="15"/>
        <v>65949</v>
      </c>
      <c r="P27" s="5">
        <v>5</v>
      </c>
      <c r="Q27" s="8">
        <f t="shared" si="29"/>
        <v>0</v>
      </c>
      <c r="R27" s="8">
        <f t="shared" si="29"/>
        <v>0</v>
      </c>
      <c r="S27" s="8">
        <f t="shared" si="29"/>
        <v>1.5</v>
      </c>
      <c r="T27" s="8">
        <f t="shared" si="29"/>
        <v>1</v>
      </c>
      <c r="U27" s="8">
        <f t="shared" si="29"/>
        <v>0</v>
      </c>
      <c r="V27" s="8">
        <f t="shared" si="29"/>
        <v>0</v>
      </c>
      <c r="W27" s="8">
        <f t="shared" si="29"/>
        <v>0</v>
      </c>
      <c r="X27" s="8">
        <f t="shared" si="29"/>
        <v>0</v>
      </c>
      <c r="Y27" s="8">
        <f t="shared" si="29"/>
        <v>0</v>
      </c>
      <c r="Z27" s="8">
        <f t="shared" si="29"/>
        <v>0</v>
      </c>
      <c r="AA27" s="9">
        <f t="shared" si="28"/>
        <v>2.5</v>
      </c>
      <c r="AC27" s="5">
        <v>5</v>
      </c>
      <c r="AD27" s="10">
        <f t="shared" si="16"/>
        <v>0</v>
      </c>
      <c r="AE27" s="10">
        <f t="shared" si="17"/>
        <v>0</v>
      </c>
      <c r="AF27" s="10">
        <f t="shared" si="18"/>
        <v>87534</v>
      </c>
      <c r="AG27" s="10">
        <f t="shared" si="19"/>
        <v>59440</v>
      </c>
      <c r="AH27" s="10">
        <f t="shared" si="20"/>
        <v>0</v>
      </c>
      <c r="AI27" s="10">
        <f t="shared" si="21"/>
        <v>0</v>
      </c>
      <c r="AJ27" s="10">
        <f t="shared" si="22"/>
        <v>0</v>
      </c>
      <c r="AK27" s="10">
        <f t="shared" si="23"/>
        <v>0</v>
      </c>
      <c r="AL27" s="10">
        <f t="shared" si="24"/>
        <v>0</v>
      </c>
      <c r="AM27" s="10">
        <f t="shared" si="25"/>
        <v>0</v>
      </c>
    </row>
    <row r="28" spans="1:39" ht="15" x14ac:dyDescent="0.25">
      <c r="A28" s="12" t="s">
        <v>24</v>
      </c>
      <c r="B28" s="2">
        <v>97204</v>
      </c>
      <c r="C28" s="6">
        <v>5</v>
      </c>
      <c r="D28" s="5">
        <v>6</v>
      </c>
      <c r="E28" s="7">
        <f t="shared" si="26"/>
        <v>57775</v>
      </c>
      <c r="F28" s="7">
        <f t="shared" si="15"/>
        <v>58891</v>
      </c>
      <c r="G28" s="7">
        <f t="shared" si="15"/>
        <v>60007</v>
      </c>
      <c r="H28" s="7">
        <f t="shared" si="15"/>
        <v>61122</v>
      </c>
      <c r="I28" s="7">
        <f t="shared" si="15"/>
        <v>62238</v>
      </c>
      <c r="J28" s="7">
        <f t="shared" si="15"/>
        <v>63353</v>
      </c>
      <c r="K28" s="7">
        <f t="shared" si="15"/>
        <v>64469</v>
      </c>
      <c r="L28" s="7">
        <f t="shared" si="15"/>
        <v>65585</v>
      </c>
      <c r="M28" s="7">
        <f t="shared" si="15"/>
        <v>66700</v>
      </c>
      <c r="N28" s="7">
        <f t="shared" si="15"/>
        <v>67816</v>
      </c>
      <c r="P28" s="5">
        <v>6</v>
      </c>
      <c r="Q28" s="8">
        <f t="shared" si="29"/>
        <v>0</v>
      </c>
      <c r="R28" s="8">
        <f t="shared" si="29"/>
        <v>2</v>
      </c>
      <c r="S28" s="8">
        <f t="shared" si="29"/>
        <v>2</v>
      </c>
      <c r="T28" s="8">
        <f t="shared" si="29"/>
        <v>3</v>
      </c>
      <c r="U28" s="8">
        <f t="shared" si="29"/>
        <v>0</v>
      </c>
      <c r="V28" s="8">
        <f t="shared" si="29"/>
        <v>0</v>
      </c>
      <c r="W28" s="8">
        <f t="shared" si="29"/>
        <v>0</v>
      </c>
      <c r="X28" s="8">
        <f t="shared" si="29"/>
        <v>0</v>
      </c>
      <c r="Y28" s="8">
        <f t="shared" si="29"/>
        <v>0</v>
      </c>
      <c r="Z28" s="8">
        <f t="shared" si="29"/>
        <v>0</v>
      </c>
      <c r="AA28" s="9">
        <f t="shared" si="28"/>
        <v>7</v>
      </c>
      <c r="AC28" s="5">
        <v>6</v>
      </c>
      <c r="AD28" s="10">
        <f t="shared" si="16"/>
        <v>0</v>
      </c>
      <c r="AE28" s="10">
        <f t="shared" si="17"/>
        <v>117782</v>
      </c>
      <c r="AF28" s="10">
        <f t="shared" si="18"/>
        <v>120014</v>
      </c>
      <c r="AG28" s="10">
        <f t="shared" si="19"/>
        <v>183366</v>
      </c>
      <c r="AH28" s="10">
        <f t="shared" si="20"/>
        <v>0</v>
      </c>
      <c r="AI28" s="10">
        <f t="shared" si="21"/>
        <v>0</v>
      </c>
      <c r="AJ28" s="10">
        <f t="shared" si="22"/>
        <v>0</v>
      </c>
      <c r="AK28" s="10">
        <f t="shared" si="23"/>
        <v>0</v>
      </c>
      <c r="AL28" s="10">
        <f t="shared" si="24"/>
        <v>0</v>
      </c>
      <c r="AM28" s="10">
        <f t="shared" si="25"/>
        <v>0</v>
      </c>
    </row>
    <row r="29" spans="1:39" ht="15" x14ac:dyDescent="0.25">
      <c r="A29" s="1" t="s">
        <v>25</v>
      </c>
      <c r="B29" s="20">
        <v>1.7217982557059232E-2</v>
      </c>
      <c r="C29" s="6">
        <v>4</v>
      </c>
      <c r="D29" s="5">
        <v>7</v>
      </c>
      <c r="E29" s="7">
        <f t="shared" si="26"/>
        <v>59409</v>
      </c>
      <c r="F29" s="7">
        <f t="shared" si="15"/>
        <v>60557</v>
      </c>
      <c r="G29" s="7">
        <f t="shared" si="15"/>
        <v>61705</v>
      </c>
      <c r="H29" s="7">
        <f t="shared" si="15"/>
        <v>62852</v>
      </c>
      <c r="I29" s="7">
        <f t="shared" si="15"/>
        <v>63999</v>
      </c>
      <c r="J29" s="7">
        <f t="shared" si="15"/>
        <v>65146</v>
      </c>
      <c r="K29" s="7">
        <f t="shared" si="15"/>
        <v>66294</v>
      </c>
      <c r="L29" s="7">
        <f t="shared" si="15"/>
        <v>67441</v>
      </c>
      <c r="M29" s="7">
        <f t="shared" si="15"/>
        <v>68588</v>
      </c>
      <c r="N29" s="7">
        <f t="shared" si="15"/>
        <v>69735</v>
      </c>
      <c r="P29" s="5">
        <v>7</v>
      </c>
      <c r="Q29" s="8">
        <f t="shared" si="29"/>
        <v>0</v>
      </c>
      <c r="R29" s="8">
        <f t="shared" si="29"/>
        <v>0</v>
      </c>
      <c r="S29" s="8">
        <f t="shared" si="29"/>
        <v>1</v>
      </c>
      <c r="T29" s="8">
        <f t="shared" si="29"/>
        <v>1</v>
      </c>
      <c r="U29" s="8">
        <f t="shared" si="29"/>
        <v>3</v>
      </c>
      <c r="V29" s="8">
        <f t="shared" si="29"/>
        <v>0</v>
      </c>
      <c r="W29" s="8">
        <f t="shared" si="29"/>
        <v>0</v>
      </c>
      <c r="X29" s="8">
        <f t="shared" si="29"/>
        <v>0</v>
      </c>
      <c r="Y29" s="8">
        <f t="shared" si="29"/>
        <v>0</v>
      </c>
      <c r="Z29" s="8">
        <f t="shared" si="29"/>
        <v>0</v>
      </c>
      <c r="AA29" s="9">
        <f t="shared" si="28"/>
        <v>5</v>
      </c>
      <c r="AC29" s="5">
        <v>7</v>
      </c>
      <c r="AD29" s="10">
        <f t="shared" si="16"/>
        <v>0</v>
      </c>
      <c r="AE29" s="10">
        <f t="shared" si="17"/>
        <v>0</v>
      </c>
      <c r="AF29" s="10">
        <f t="shared" si="18"/>
        <v>61705</v>
      </c>
      <c r="AG29" s="10">
        <f t="shared" si="19"/>
        <v>62852</v>
      </c>
      <c r="AH29" s="10">
        <f t="shared" si="20"/>
        <v>191997</v>
      </c>
      <c r="AI29" s="10">
        <f t="shared" si="21"/>
        <v>0</v>
      </c>
      <c r="AJ29" s="10">
        <f t="shared" si="22"/>
        <v>0</v>
      </c>
      <c r="AK29" s="10">
        <f t="shared" si="23"/>
        <v>0</v>
      </c>
      <c r="AL29" s="10">
        <f t="shared" si="24"/>
        <v>0</v>
      </c>
      <c r="AM29" s="10">
        <f t="shared" si="25"/>
        <v>0</v>
      </c>
    </row>
    <row r="30" spans="1:39" ht="15" x14ac:dyDescent="0.25">
      <c r="A30" s="1"/>
      <c r="B30" s="11"/>
      <c r="C30" s="6">
        <v>3</v>
      </c>
      <c r="D30" s="5">
        <v>8</v>
      </c>
      <c r="E30" s="7">
        <f t="shared" si="26"/>
        <v>61090</v>
      </c>
      <c r="F30" s="7">
        <f t="shared" si="15"/>
        <v>62271</v>
      </c>
      <c r="G30" s="7">
        <f t="shared" si="15"/>
        <v>63451</v>
      </c>
      <c r="H30" s="7">
        <f t="shared" si="15"/>
        <v>64630</v>
      </c>
      <c r="I30" s="7">
        <f t="shared" si="15"/>
        <v>65810</v>
      </c>
      <c r="J30" s="7">
        <f t="shared" si="15"/>
        <v>66990</v>
      </c>
      <c r="K30" s="7">
        <f t="shared" si="15"/>
        <v>68170</v>
      </c>
      <c r="L30" s="7">
        <f t="shared" si="15"/>
        <v>69350</v>
      </c>
      <c r="M30" s="7">
        <f t="shared" si="15"/>
        <v>70530</v>
      </c>
      <c r="N30" s="7">
        <f t="shared" si="15"/>
        <v>71709</v>
      </c>
      <c r="P30" s="5">
        <v>8</v>
      </c>
      <c r="Q30" s="8">
        <f t="shared" si="29"/>
        <v>0</v>
      </c>
      <c r="R30" s="8">
        <f t="shared" si="29"/>
        <v>0</v>
      </c>
      <c r="S30" s="8">
        <f t="shared" si="29"/>
        <v>1</v>
      </c>
      <c r="T30" s="8">
        <f t="shared" si="29"/>
        <v>2</v>
      </c>
      <c r="U30" s="8">
        <f t="shared" si="29"/>
        <v>0</v>
      </c>
      <c r="V30" s="8">
        <f t="shared" si="29"/>
        <v>1</v>
      </c>
      <c r="W30" s="8">
        <f t="shared" si="29"/>
        <v>0</v>
      </c>
      <c r="X30" s="8">
        <f t="shared" si="29"/>
        <v>0</v>
      </c>
      <c r="Y30" s="8">
        <f t="shared" si="29"/>
        <v>1</v>
      </c>
      <c r="Z30" s="8">
        <f t="shared" si="29"/>
        <v>0</v>
      </c>
      <c r="AA30" s="9">
        <f t="shared" si="28"/>
        <v>5</v>
      </c>
      <c r="AC30" s="5">
        <v>8</v>
      </c>
      <c r="AD30" s="10">
        <f t="shared" si="16"/>
        <v>0</v>
      </c>
      <c r="AE30" s="10">
        <f t="shared" si="17"/>
        <v>0</v>
      </c>
      <c r="AF30" s="10">
        <f t="shared" si="18"/>
        <v>63451</v>
      </c>
      <c r="AG30" s="10">
        <f t="shared" si="19"/>
        <v>129260</v>
      </c>
      <c r="AH30" s="10">
        <f t="shared" si="20"/>
        <v>0</v>
      </c>
      <c r="AI30" s="10">
        <f t="shared" si="21"/>
        <v>66990</v>
      </c>
      <c r="AJ30" s="10">
        <f t="shared" si="22"/>
        <v>0</v>
      </c>
      <c r="AK30" s="10">
        <f t="shared" si="23"/>
        <v>0</v>
      </c>
      <c r="AL30" s="10">
        <f t="shared" si="24"/>
        <v>70530</v>
      </c>
      <c r="AM30" s="10">
        <f t="shared" si="25"/>
        <v>0</v>
      </c>
    </row>
    <row r="31" spans="1:39" ht="15" x14ac:dyDescent="0.25">
      <c r="A31" s="1"/>
      <c r="B31" s="11"/>
      <c r="C31" s="6">
        <v>2</v>
      </c>
      <c r="D31" s="5">
        <v>9</v>
      </c>
      <c r="E31" s="7">
        <f t="shared" si="26"/>
        <v>62819</v>
      </c>
      <c r="F31" s="7">
        <f t="shared" si="15"/>
        <v>64033</v>
      </c>
      <c r="G31" s="7">
        <f t="shared" si="15"/>
        <v>65246</v>
      </c>
      <c r="H31" s="7">
        <f t="shared" si="15"/>
        <v>66459</v>
      </c>
      <c r="I31" s="7">
        <f t="shared" si="15"/>
        <v>67673</v>
      </c>
      <c r="J31" s="7">
        <f t="shared" si="15"/>
        <v>68886</v>
      </c>
      <c r="K31" s="7">
        <f t="shared" si="15"/>
        <v>70100</v>
      </c>
      <c r="L31" s="7">
        <f t="shared" si="15"/>
        <v>71313</v>
      </c>
      <c r="M31" s="7">
        <f t="shared" si="15"/>
        <v>72526</v>
      </c>
      <c r="N31" s="7">
        <f t="shared" si="15"/>
        <v>73739</v>
      </c>
      <c r="P31" s="5">
        <v>9</v>
      </c>
      <c r="Q31" s="8">
        <f t="shared" si="29"/>
        <v>0</v>
      </c>
      <c r="R31" s="8">
        <f t="shared" si="29"/>
        <v>0</v>
      </c>
      <c r="S31" s="8">
        <f t="shared" si="29"/>
        <v>0</v>
      </c>
      <c r="T31" s="8">
        <f t="shared" si="29"/>
        <v>4</v>
      </c>
      <c r="U31" s="8">
        <f t="shared" si="29"/>
        <v>0</v>
      </c>
      <c r="V31" s="8">
        <f t="shared" si="29"/>
        <v>1</v>
      </c>
      <c r="W31" s="8">
        <f t="shared" si="29"/>
        <v>2</v>
      </c>
      <c r="X31" s="8">
        <f t="shared" si="29"/>
        <v>0</v>
      </c>
      <c r="Y31" s="8">
        <f t="shared" si="29"/>
        <v>0</v>
      </c>
      <c r="Z31" s="8">
        <f t="shared" si="29"/>
        <v>0</v>
      </c>
      <c r="AA31" s="9">
        <f t="shared" si="28"/>
        <v>7</v>
      </c>
      <c r="AC31" s="5">
        <v>9</v>
      </c>
      <c r="AD31" s="10">
        <f t="shared" si="16"/>
        <v>0</v>
      </c>
      <c r="AE31" s="10">
        <f t="shared" si="17"/>
        <v>0</v>
      </c>
      <c r="AF31" s="10">
        <f t="shared" si="18"/>
        <v>0</v>
      </c>
      <c r="AG31" s="10">
        <f t="shared" si="19"/>
        <v>265836</v>
      </c>
      <c r="AH31" s="10">
        <f t="shared" si="20"/>
        <v>0</v>
      </c>
      <c r="AI31" s="10">
        <f t="shared" si="21"/>
        <v>68886</v>
      </c>
      <c r="AJ31" s="10">
        <f t="shared" si="22"/>
        <v>140200</v>
      </c>
      <c r="AK31" s="10">
        <f t="shared" si="23"/>
        <v>0</v>
      </c>
      <c r="AL31" s="10">
        <f t="shared" si="24"/>
        <v>0</v>
      </c>
      <c r="AM31" s="10">
        <f t="shared" si="25"/>
        <v>0</v>
      </c>
    </row>
    <row r="32" spans="1:39" ht="15" x14ac:dyDescent="0.25">
      <c r="A32" s="1"/>
      <c r="B32" s="11"/>
      <c r="C32" s="6">
        <v>1</v>
      </c>
      <c r="D32" s="5">
        <v>10</v>
      </c>
      <c r="E32" s="7">
        <f t="shared" si="26"/>
        <v>64597</v>
      </c>
      <c r="F32" s="7">
        <f t="shared" si="15"/>
        <v>65845</v>
      </c>
      <c r="G32" s="7">
        <f t="shared" si="15"/>
        <v>67093</v>
      </c>
      <c r="H32" s="7">
        <f t="shared" si="15"/>
        <v>68341</v>
      </c>
      <c r="I32" s="7">
        <f t="shared" si="15"/>
        <v>69588</v>
      </c>
      <c r="J32" s="7">
        <f t="shared" si="15"/>
        <v>70836</v>
      </c>
      <c r="K32" s="7">
        <f t="shared" si="15"/>
        <v>72084</v>
      </c>
      <c r="L32" s="7">
        <f t="shared" si="15"/>
        <v>73332</v>
      </c>
      <c r="M32" s="7">
        <f t="shared" si="15"/>
        <v>74579</v>
      </c>
      <c r="N32" s="7">
        <f t="shared" si="15"/>
        <v>75827</v>
      </c>
      <c r="P32" s="5">
        <v>10</v>
      </c>
      <c r="Q32" s="8">
        <f t="shared" si="29"/>
        <v>1</v>
      </c>
      <c r="R32" s="8">
        <f t="shared" si="29"/>
        <v>0</v>
      </c>
      <c r="S32" s="8">
        <f t="shared" si="29"/>
        <v>1</v>
      </c>
      <c r="T32" s="8">
        <f t="shared" si="29"/>
        <v>2</v>
      </c>
      <c r="U32" s="8">
        <f t="shared" si="29"/>
        <v>1</v>
      </c>
      <c r="V32" s="8">
        <f t="shared" si="29"/>
        <v>3</v>
      </c>
      <c r="W32" s="8">
        <f t="shared" si="29"/>
        <v>1</v>
      </c>
      <c r="X32" s="8">
        <f t="shared" si="29"/>
        <v>1</v>
      </c>
      <c r="Y32" s="8">
        <f t="shared" si="29"/>
        <v>0</v>
      </c>
      <c r="Z32" s="8">
        <f t="shared" si="29"/>
        <v>0</v>
      </c>
      <c r="AA32" s="9">
        <f t="shared" si="28"/>
        <v>10</v>
      </c>
      <c r="AC32" s="5">
        <v>10</v>
      </c>
      <c r="AD32" s="10">
        <f t="shared" si="16"/>
        <v>64597</v>
      </c>
      <c r="AE32" s="10">
        <f t="shared" si="17"/>
        <v>0</v>
      </c>
      <c r="AF32" s="10">
        <f t="shared" si="18"/>
        <v>67093</v>
      </c>
      <c r="AG32" s="10">
        <f t="shared" si="19"/>
        <v>136682</v>
      </c>
      <c r="AH32" s="10">
        <f t="shared" si="20"/>
        <v>69588</v>
      </c>
      <c r="AI32" s="10">
        <f t="shared" si="21"/>
        <v>212508</v>
      </c>
      <c r="AJ32" s="10">
        <f t="shared" si="22"/>
        <v>72084</v>
      </c>
      <c r="AK32" s="10">
        <f t="shared" si="23"/>
        <v>73332</v>
      </c>
      <c r="AL32" s="10">
        <f t="shared" si="24"/>
        <v>0</v>
      </c>
      <c r="AM32" s="10">
        <f t="shared" si="25"/>
        <v>0</v>
      </c>
    </row>
    <row r="33" spans="1:39" ht="15" x14ac:dyDescent="0.25">
      <c r="A33" s="1"/>
      <c r="B33" s="13"/>
      <c r="C33" s="6" t="s">
        <v>18</v>
      </c>
      <c r="D33" s="5">
        <v>11</v>
      </c>
      <c r="E33" s="7">
        <v>66425</v>
      </c>
      <c r="F33" s="7">
        <f>E33+(F15-E15)</f>
        <v>67709</v>
      </c>
      <c r="G33" s="7">
        <f t="shared" ref="G33:N33" si="30">F33+(G15-F15)</f>
        <v>68992</v>
      </c>
      <c r="H33" s="7">
        <f t="shared" si="30"/>
        <v>70275</v>
      </c>
      <c r="I33" s="7">
        <f t="shared" si="30"/>
        <v>71558</v>
      </c>
      <c r="J33" s="7">
        <f t="shared" si="30"/>
        <v>72841</v>
      </c>
      <c r="K33" s="7">
        <f t="shared" si="30"/>
        <v>74125</v>
      </c>
      <c r="L33" s="7">
        <f t="shared" si="30"/>
        <v>75408</v>
      </c>
      <c r="M33" s="7">
        <f t="shared" si="30"/>
        <v>76691</v>
      </c>
      <c r="N33" s="7">
        <f t="shared" si="30"/>
        <v>77974</v>
      </c>
      <c r="P33" s="5">
        <v>11</v>
      </c>
      <c r="Q33" s="8">
        <f>SUM(Q14:Q15)</f>
        <v>0</v>
      </c>
      <c r="R33" s="8">
        <f t="shared" ref="R33:Z33" si="31">SUM(R14:R15)</f>
        <v>1</v>
      </c>
      <c r="S33" s="8">
        <f t="shared" si="31"/>
        <v>4</v>
      </c>
      <c r="T33" s="8">
        <f t="shared" si="31"/>
        <v>5</v>
      </c>
      <c r="U33" s="8">
        <f t="shared" si="31"/>
        <v>5</v>
      </c>
      <c r="V33" s="8">
        <f t="shared" si="31"/>
        <v>2</v>
      </c>
      <c r="W33" s="8">
        <f t="shared" si="31"/>
        <v>2</v>
      </c>
      <c r="X33" s="8">
        <f t="shared" si="31"/>
        <v>6</v>
      </c>
      <c r="Y33" s="8">
        <f t="shared" si="31"/>
        <v>10</v>
      </c>
      <c r="Z33" s="8">
        <f t="shared" si="31"/>
        <v>1</v>
      </c>
      <c r="AA33" s="9">
        <f t="shared" si="28"/>
        <v>36</v>
      </c>
      <c r="AC33" s="5">
        <v>11</v>
      </c>
      <c r="AD33" s="10">
        <f t="shared" si="16"/>
        <v>0</v>
      </c>
      <c r="AE33" s="10">
        <f t="shared" si="17"/>
        <v>67709</v>
      </c>
      <c r="AF33" s="10">
        <f t="shared" si="18"/>
        <v>275968</v>
      </c>
      <c r="AG33" s="10">
        <f t="shared" si="19"/>
        <v>351375</v>
      </c>
      <c r="AH33" s="10">
        <f t="shared" si="20"/>
        <v>357790</v>
      </c>
      <c r="AI33" s="10">
        <f t="shared" si="21"/>
        <v>145682</v>
      </c>
      <c r="AJ33" s="10">
        <f t="shared" si="22"/>
        <v>148250</v>
      </c>
      <c r="AK33" s="10">
        <f t="shared" si="23"/>
        <v>452448</v>
      </c>
      <c r="AL33" s="10">
        <f t="shared" si="24"/>
        <v>766910</v>
      </c>
      <c r="AM33" s="10">
        <f t="shared" si="25"/>
        <v>77974</v>
      </c>
    </row>
    <row r="34" spans="1:39" ht="14.45" customHeight="1" x14ac:dyDescent="0.2">
      <c r="A34" s="1"/>
      <c r="B34" s="11"/>
      <c r="C34" s="14"/>
      <c r="D34" s="14"/>
      <c r="E34" s="14"/>
      <c r="F34" s="15">
        <f>F33-E33</f>
        <v>1284</v>
      </c>
      <c r="G34" s="15">
        <f t="shared" ref="G34:N34" si="32">G33-F33</f>
        <v>1283</v>
      </c>
      <c r="H34" s="15">
        <f t="shared" si="32"/>
        <v>1283</v>
      </c>
      <c r="I34" s="15">
        <f t="shared" si="32"/>
        <v>1283</v>
      </c>
      <c r="J34" s="15">
        <f t="shared" si="32"/>
        <v>1283</v>
      </c>
      <c r="K34" s="15">
        <f t="shared" si="32"/>
        <v>1284</v>
      </c>
      <c r="L34" s="15">
        <f t="shared" si="32"/>
        <v>1283</v>
      </c>
      <c r="M34" s="15">
        <f t="shared" si="32"/>
        <v>1283</v>
      </c>
      <c r="N34" s="15">
        <f t="shared" si="32"/>
        <v>1283</v>
      </c>
      <c r="P34" s="14"/>
      <c r="Q34" s="16">
        <f>SUM(Q23:Q33)</f>
        <v>8</v>
      </c>
      <c r="R34" s="16">
        <f t="shared" ref="R34:Z34" si="33">SUM(R23:R33)</f>
        <v>4</v>
      </c>
      <c r="S34" s="16">
        <f t="shared" si="33"/>
        <v>11.5</v>
      </c>
      <c r="T34" s="16">
        <f t="shared" si="33"/>
        <v>21</v>
      </c>
      <c r="U34" s="16">
        <f t="shared" si="33"/>
        <v>10</v>
      </c>
      <c r="V34" s="16">
        <f t="shared" si="33"/>
        <v>7</v>
      </c>
      <c r="W34" s="16">
        <f t="shared" si="33"/>
        <v>5</v>
      </c>
      <c r="X34" s="16">
        <f t="shared" si="33"/>
        <v>7</v>
      </c>
      <c r="Y34" s="16">
        <f t="shared" si="33"/>
        <v>11</v>
      </c>
      <c r="Z34" s="16">
        <f t="shared" si="33"/>
        <v>1</v>
      </c>
      <c r="AA34" s="17">
        <f>SUM(AA23:AA33)</f>
        <v>85.5</v>
      </c>
      <c r="AC34" s="27">
        <f>SUM(AD23:AM33)</f>
        <v>5758600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x14ac:dyDescent="0.2">
      <c r="A35" s="1"/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18"/>
      <c r="R35" s="18"/>
      <c r="S35" s="18"/>
      <c r="T35" s="18"/>
      <c r="U35" s="18"/>
      <c r="V35" s="18"/>
      <c r="W35" s="18"/>
      <c r="X35" s="18"/>
      <c r="Y35" s="18"/>
      <c r="Z35" s="19">
        <f>AA33/AA34</f>
        <v>0.42105263157894735</v>
      </c>
      <c r="AA35" s="17">
        <f>SUM(Q34:Z34)</f>
        <v>85.5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7" spans="1:39" x14ac:dyDescent="0.2">
      <c r="A37" s="1"/>
      <c r="B37" s="2"/>
      <c r="C37" s="26" t="s">
        <v>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P37" s="26" t="str">
        <f>C37</f>
        <v>Sayre Area Education Association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C37" s="26" t="str">
        <f>P37</f>
        <v>Sayre Area Education Association</v>
      </c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x14ac:dyDescent="0.2">
      <c r="A38" s="1"/>
      <c r="B38" s="2"/>
      <c r="C38" s="26" t="s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P38" s="26" t="s">
        <v>2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C38" s="26" t="s">
        <v>3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x14ac:dyDescent="0.2">
      <c r="A39" s="1"/>
      <c r="B39" s="2"/>
      <c r="C39" s="26" t="s">
        <v>26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26" t="str">
        <f>C39</f>
        <v>2014-2015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C39" s="26" t="str">
        <f t="shared" ref="AC39" si="34">P39</f>
        <v>2014-2015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x14ac:dyDescent="0.2">
      <c r="A40" s="1" t="s">
        <v>20</v>
      </c>
      <c r="B40" s="2">
        <f>AC34</f>
        <v>5758600</v>
      </c>
      <c r="C40" s="4" t="s">
        <v>5</v>
      </c>
      <c r="D40" s="5" t="s">
        <v>6</v>
      </c>
      <c r="E40" s="5" t="s">
        <v>7</v>
      </c>
      <c r="F40" s="5" t="s">
        <v>8</v>
      </c>
      <c r="G40" s="5" t="s">
        <v>9</v>
      </c>
      <c r="H40" s="5" t="s">
        <v>10</v>
      </c>
      <c r="I40" s="5" t="s">
        <v>11</v>
      </c>
      <c r="J40" s="5" t="s">
        <v>12</v>
      </c>
      <c r="K40" s="28" t="s">
        <v>13</v>
      </c>
      <c r="L40" s="28"/>
      <c r="M40" s="28"/>
      <c r="N40" s="28"/>
      <c r="P40" s="5" t="s">
        <v>6</v>
      </c>
      <c r="Q40" s="5" t="s">
        <v>7</v>
      </c>
      <c r="R40" s="5" t="s">
        <v>8</v>
      </c>
      <c r="S40" s="5" t="s">
        <v>9</v>
      </c>
      <c r="T40" s="5" t="s">
        <v>10</v>
      </c>
      <c r="U40" s="5" t="s">
        <v>11</v>
      </c>
      <c r="V40" s="5" t="s">
        <v>12</v>
      </c>
      <c r="W40" s="5" t="s">
        <v>13</v>
      </c>
      <c r="X40" s="5" t="s">
        <v>14</v>
      </c>
      <c r="Y40" s="5" t="s">
        <v>15</v>
      </c>
      <c r="Z40" s="5" t="s">
        <v>16</v>
      </c>
      <c r="AA40" s="5" t="s">
        <v>17</v>
      </c>
      <c r="AC40" s="5" t="s">
        <v>6</v>
      </c>
      <c r="AD40" s="5" t="s">
        <v>7</v>
      </c>
      <c r="AE40" s="5" t="s">
        <v>8</v>
      </c>
      <c r="AF40" s="5" t="s">
        <v>9</v>
      </c>
      <c r="AG40" s="5" t="s">
        <v>10</v>
      </c>
      <c r="AH40" s="5" t="s">
        <v>11</v>
      </c>
      <c r="AI40" s="5" t="s">
        <v>12</v>
      </c>
      <c r="AJ40" s="5" t="s">
        <v>13</v>
      </c>
      <c r="AK40" s="5" t="s">
        <v>14</v>
      </c>
      <c r="AL40" s="5" t="s">
        <v>15</v>
      </c>
      <c r="AM40" s="5" t="s">
        <v>16</v>
      </c>
    </row>
    <row r="41" spans="1:39" ht="15" x14ac:dyDescent="0.25">
      <c r="A41" s="1" t="s">
        <v>21</v>
      </c>
      <c r="B41" s="2">
        <f>AC52</f>
        <v>5931592.5</v>
      </c>
      <c r="C41" s="6">
        <v>10</v>
      </c>
      <c r="D41" s="5">
        <v>1</v>
      </c>
      <c r="E41" s="7">
        <f>E42-(E24-E23)</f>
        <v>52663</v>
      </c>
      <c r="F41" s="7">
        <f t="shared" ref="F41:J50" si="35">F42-(F24-F23)</f>
        <v>53749</v>
      </c>
      <c r="G41" s="7">
        <f t="shared" si="35"/>
        <v>54834</v>
      </c>
      <c r="H41" s="7">
        <f t="shared" si="35"/>
        <v>55918</v>
      </c>
      <c r="I41" s="7">
        <f t="shared" si="35"/>
        <v>57003</v>
      </c>
      <c r="J41" s="7">
        <f t="shared" si="35"/>
        <v>58088</v>
      </c>
      <c r="K41" s="21">
        <f t="shared" ref="K41:K50" si="36">J41+5133</f>
        <v>63221</v>
      </c>
      <c r="L41" s="21">
        <f t="shared" ref="L41:N50" si="37">K41</f>
        <v>63221</v>
      </c>
      <c r="M41" s="21">
        <f t="shared" si="37"/>
        <v>63221</v>
      </c>
      <c r="N41" s="21">
        <f t="shared" si="37"/>
        <v>63221</v>
      </c>
      <c r="P41" s="5">
        <v>1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9">
        <f>SUM(Q41:Z41)</f>
        <v>0</v>
      </c>
      <c r="AC41" s="5">
        <v>1</v>
      </c>
      <c r="AD41" s="10">
        <f t="shared" ref="AD41:AD51" si="38">Q41*E41</f>
        <v>0</v>
      </c>
      <c r="AE41" s="10">
        <f t="shared" ref="AE41:AE51" si="39">R41*F41</f>
        <v>0</v>
      </c>
      <c r="AF41" s="10">
        <f t="shared" ref="AF41:AF51" si="40">S41*G41</f>
        <v>0</v>
      </c>
      <c r="AG41" s="10">
        <f t="shared" ref="AG41:AG51" si="41">T41*H41</f>
        <v>0</v>
      </c>
      <c r="AH41" s="10">
        <f t="shared" ref="AH41:AH51" si="42">U41*I41</f>
        <v>0</v>
      </c>
      <c r="AI41" s="10">
        <f t="shared" ref="AI41:AI51" si="43">V41*J41</f>
        <v>0</v>
      </c>
      <c r="AJ41" s="10">
        <f t="shared" ref="AJ41:AJ51" si="44">W41*K41</f>
        <v>0</v>
      </c>
      <c r="AK41" s="10">
        <f t="shared" ref="AK41:AK51" si="45">X41*L41</f>
        <v>0</v>
      </c>
      <c r="AL41" s="10">
        <f t="shared" ref="AL41:AL51" si="46">Y41*M41</f>
        <v>0</v>
      </c>
      <c r="AM41" s="10">
        <f t="shared" ref="AM41:AM51" si="47">Z41*N41</f>
        <v>0</v>
      </c>
    </row>
    <row r="42" spans="1:39" ht="15" x14ac:dyDescent="0.25">
      <c r="A42" s="1"/>
      <c r="B42" s="11"/>
      <c r="C42" s="6">
        <v>9</v>
      </c>
      <c r="D42" s="5">
        <v>2</v>
      </c>
      <c r="E42" s="7">
        <f t="shared" ref="E42:E50" si="48">E43-(E25-E24)</f>
        <v>53663</v>
      </c>
      <c r="F42" s="7">
        <f t="shared" si="35"/>
        <v>54749</v>
      </c>
      <c r="G42" s="7">
        <f t="shared" si="35"/>
        <v>55834</v>
      </c>
      <c r="H42" s="7">
        <f t="shared" si="35"/>
        <v>56918</v>
      </c>
      <c r="I42" s="7">
        <f t="shared" si="35"/>
        <v>58003</v>
      </c>
      <c r="J42" s="7">
        <f t="shared" si="35"/>
        <v>59088</v>
      </c>
      <c r="K42" s="21">
        <f t="shared" si="36"/>
        <v>64221</v>
      </c>
      <c r="L42" s="21">
        <f t="shared" si="37"/>
        <v>64221</v>
      </c>
      <c r="M42" s="21">
        <f t="shared" si="37"/>
        <v>64221</v>
      </c>
      <c r="N42" s="21">
        <f t="shared" si="37"/>
        <v>64221</v>
      </c>
      <c r="P42" s="5">
        <v>2</v>
      </c>
      <c r="Q42" s="8">
        <f>Q23</f>
        <v>0</v>
      </c>
      <c r="R42" s="8">
        <f t="shared" ref="R42:Z42" si="49">R23</f>
        <v>0</v>
      </c>
      <c r="S42" s="8">
        <f t="shared" si="49"/>
        <v>0</v>
      </c>
      <c r="T42" s="8">
        <f t="shared" si="49"/>
        <v>0</v>
      </c>
      <c r="U42" s="8">
        <f t="shared" si="49"/>
        <v>0</v>
      </c>
      <c r="V42" s="8">
        <f t="shared" si="49"/>
        <v>0</v>
      </c>
      <c r="W42" s="8">
        <f t="shared" si="49"/>
        <v>0</v>
      </c>
      <c r="X42" s="8">
        <f t="shared" si="49"/>
        <v>0</v>
      </c>
      <c r="Y42" s="8">
        <f t="shared" si="49"/>
        <v>0</v>
      </c>
      <c r="Z42" s="8">
        <f t="shared" si="49"/>
        <v>0</v>
      </c>
      <c r="AA42" s="9">
        <f t="shared" ref="AA42:AA51" si="50">SUM(Q42:Z42)</f>
        <v>0</v>
      </c>
      <c r="AC42" s="5">
        <v>2</v>
      </c>
      <c r="AD42" s="10">
        <f t="shared" si="38"/>
        <v>0</v>
      </c>
      <c r="AE42" s="10">
        <f t="shared" si="39"/>
        <v>0</v>
      </c>
      <c r="AF42" s="10">
        <f t="shared" si="40"/>
        <v>0</v>
      </c>
      <c r="AG42" s="10">
        <f t="shared" si="41"/>
        <v>0</v>
      </c>
      <c r="AH42" s="10">
        <f t="shared" si="42"/>
        <v>0</v>
      </c>
      <c r="AI42" s="10">
        <f t="shared" si="43"/>
        <v>0</v>
      </c>
      <c r="AJ42" s="10">
        <f t="shared" si="44"/>
        <v>0</v>
      </c>
      <c r="AK42" s="10">
        <f t="shared" si="45"/>
        <v>0</v>
      </c>
      <c r="AL42" s="10">
        <f t="shared" si="46"/>
        <v>0</v>
      </c>
      <c r="AM42" s="10">
        <f t="shared" si="47"/>
        <v>0</v>
      </c>
    </row>
    <row r="43" spans="1:39" ht="15" x14ac:dyDescent="0.25">
      <c r="A43" s="1" t="s">
        <v>22</v>
      </c>
      <c r="B43" s="2">
        <f>B41-B40</f>
        <v>172992.5</v>
      </c>
      <c r="C43" s="6">
        <v>8</v>
      </c>
      <c r="D43" s="5">
        <v>3</v>
      </c>
      <c r="E43" s="7">
        <f t="shared" si="48"/>
        <v>54663</v>
      </c>
      <c r="F43" s="7">
        <f t="shared" si="35"/>
        <v>55749</v>
      </c>
      <c r="G43" s="7">
        <f t="shared" si="35"/>
        <v>56834</v>
      </c>
      <c r="H43" s="7">
        <f t="shared" si="35"/>
        <v>57918</v>
      </c>
      <c r="I43" s="7">
        <f t="shared" si="35"/>
        <v>59003</v>
      </c>
      <c r="J43" s="7">
        <f t="shared" si="35"/>
        <v>60088</v>
      </c>
      <c r="K43" s="21">
        <f t="shared" si="36"/>
        <v>65221</v>
      </c>
      <c r="L43" s="21">
        <f t="shared" si="37"/>
        <v>65221</v>
      </c>
      <c r="M43" s="21">
        <f t="shared" si="37"/>
        <v>65221</v>
      </c>
      <c r="N43" s="21">
        <f t="shared" si="37"/>
        <v>65221</v>
      </c>
      <c r="P43" s="5">
        <v>3</v>
      </c>
      <c r="Q43" s="8">
        <f t="shared" ref="Q43:Z50" si="51">Q24</f>
        <v>1</v>
      </c>
      <c r="R43" s="8">
        <f t="shared" si="51"/>
        <v>0</v>
      </c>
      <c r="S43" s="8">
        <f t="shared" si="51"/>
        <v>0</v>
      </c>
      <c r="T43" s="8">
        <f t="shared" si="51"/>
        <v>0</v>
      </c>
      <c r="U43" s="8">
        <f t="shared" si="51"/>
        <v>0</v>
      </c>
      <c r="V43" s="8">
        <f t="shared" si="51"/>
        <v>0</v>
      </c>
      <c r="W43" s="8">
        <f t="shared" si="51"/>
        <v>0</v>
      </c>
      <c r="X43" s="8">
        <f t="shared" si="51"/>
        <v>0</v>
      </c>
      <c r="Y43" s="8">
        <f t="shared" si="51"/>
        <v>0</v>
      </c>
      <c r="Z43" s="8">
        <f t="shared" si="51"/>
        <v>0</v>
      </c>
      <c r="AA43" s="9">
        <f t="shared" si="50"/>
        <v>1</v>
      </c>
      <c r="AC43" s="5">
        <v>3</v>
      </c>
      <c r="AD43" s="10">
        <f t="shared" si="38"/>
        <v>54663</v>
      </c>
      <c r="AE43" s="10">
        <f t="shared" si="39"/>
        <v>0</v>
      </c>
      <c r="AF43" s="10">
        <f t="shared" si="40"/>
        <v>0</v>
      </c>
      <c r="AG43" s="10">
        <f t="shared" si="41"/>
        <v>0</v>
      </c>
      <c r="AH43" s="10">
        <f t="shared" si="42"/>
        <v>0</v>
      </c>
      <c r="AI43" s="10">
        <f t="shared" si="43"/>
        <v>0</v>
      </c>
      <c r="AJ43" s="10">
        <f t="shared" si="44"/>
        <v>0</v>
      </c>
      <c r="AK43" s="10">
        <f t="shared" si="45"/>
        <v>0</v>
      </c>
      <c r="AL43" s="10">
        <f t="shared" si="46"/>
        <v>0</v>
      </c>
      <c r="AM43" s="10">
        <f t="shared" si="47"/>
        <v>0</v>
      </c>
    </row>
    <row r="44" spans="1:39" ht="15" x14ac:dyDescent="0.25">
      <c r="A44" s="1" t="s">
        <v>23</v>
      </c>
      <c r="B44" s="24">
        <f>B43/B40</f>
        <v>3.0040721703191747E-2</v>
      </c>
      <c r="C44" s="6">
        <v>7</v>
      </c>
      <c r="D44" s="5">
        <v>4</v>
      </c>
      <c r="E44" s="7">
        <f t="shared" si="48"/>
        <v>55663</v>
      </c>
      <c r="F44" s="7">
        <f t="shared" si="35"/>
        <v>56749</v>
      </c>
      <c r="G44" s="7">
        <f t="shared" si="35"/>
        <v>57834</v>
      </c>
      <c r="H44" s="7">
        <f t="shared" si="35"/>
        <v>58918</v>
      </c>
      <c r="I44" s="7">
        <f t="shared" si="35"/>
        <v>60003</v>
      </c>
      <c r="J44" s="7">
        <f t="shared" si="35"/>
        <v>61088</v>
      </c>
      <c r="K44" s="21">
        <f t="shared" si="36"/>
        <v>66221</v>
      </c>
      <c r="L44" s="21">
        <f t="shared" si="37"/>
        <v>66221</v>
      </c>
      <c r="M44" s="21">
        <f t="shared" si="37"/>
        <v>66221</v>
      </c>
      <c r="N44" s="21">
        <f t="shared" si="37"/>
        <v>66221</v>
      </c>
      <c r="P44" s="5">
        <v>4</v>
      </c>
      <c r="Q44" s="8">
        <f t="shared" si="51"/>
        <v>4</v>
      </c>
      <c r="R44" s="8">
        <f t="shared" si="51"/>
        <v>0</v>
      </c>
      <c r="S44" s="8">
        <f t="shared" si="51"/>
        <v>0</v>
      </c>
      <c r="T44" s="8">
        <f t="shared" si="51"/>
        <v>0</v>
      </c>
      <c r="U44" s="8">
        <f t="shared" si="51"/>
        <v>0</v>
      </c>
      <c r="V44" s="8">
        <f t="shared" si="51"/>
        <v>0</v>
      </c>
      <c r="W44" s="8">
        <f t="shared" si="51"/>
        <v>0</v>
      </c>
      <c r="X44" s="8">
        <f t="shared" si="51"/>
        <v>0</v>
      </c>
      <c r="Y44" s="8">
        <f t="shared" si="51"/>
        <v>0</v>
      </c>
      <c r="Z44" s="8">
        <f t="shared" si="51"/>
        <v>0</v>
      </c>
      <c r="AA44" s="9">
        <f t="shared" si="50"/>
        <v>4</v>
      </c>
      <c r="AC44" s="5">
        <v>4</v>
      </c>
      <c r="AD44" s="10">
        <f t="shared" si="38"/>
        <v>222652</v>
      </c>
      <c r="AE44" s="10">
        <f t="shared" si="39"/>
        <v>0</v>
      </c>
      <c r="AF44" s="10">
        <f t="shared" si="40"/>
        <v>0</v>
      </c>
      <c r="AG44" s="10">
        <f t="shared" si="41"/>
        <v>0</v>
      </c>
      <c r="AH44" s="10">
        <f t="shared" si="42"/>
        <v>0</v>
      </c>
      <c r="AI44" s="10">
        <f t="shared" si="43"/>
        <v>0</v>
      </c>
      <c r="AJ44" s="10">
        <f t="shared" si="44"/>
        <v>0</v>
      </c>
      <c r="AK44" s="10">
        <f t="shared" si="45"/>
        <v>0</v>
      </c>
      <c r="AL44" s="10">
        <f t="shared" si="46"/>
        <v>0</v>
      </c>
      <c r="AM44" s="10">
        <f t="shared" si="47"/>
        <v>0</v>
      </c>
    </row>
    <row r="45" spans="1:39" ht="15" x14ac:dyDescent="0.25">
      <c r="A45" s="12"/>
      <c r="B45" s="2"/>
      <c r="C45" s="6">
        <v>6</v>
      </c>
      <c r="D45" s="5">
        <v>5</v>
      </c>
      <c r="E45" s="7">
        <f t="shared" si="48"/>
        <v>56663</v>
      </c>
      <c r="F45" s="7">
        <f t="shared" si="35"/>
        <v>57749</v>
      </c>
      <c r="G45" s="7">
        <f t="shared" si="35"/>
        <v>58834</v>
      </c>
      <c r="H45" s="7">
        <f t="shared" si="35"/>
        <v>59918</v>
      </c>
      <c r="I45" s="7">
        <f t="shared" si="35"/>
        <v>61003</v>
      </c>
      <c r="J45" s="7">
        <f t="shared" si="35"/>
        <v>62088</v>
      </c>
      <c r="K45" s="21">
        <f t="shared" si="36"/>
        <v>67221</v>
      </c>
      <c r="L45" s="21">
        <f t="shared" si="37"/>
        <v>67221</v>
      </c>
      <c r="M45" s="21">
        <f t="shared" si="37"/>
        <v>67221</v>
      </c>
      <c r="N45" s="21">
        <f t="shared" si="37"/>
        <v>67221</v>
      </c>
      <c r="P45" s="5">
        <v>5</v>
      </c>
      <c r="Q45" s="8">
        <f t="shared" si="51"/>
        <v>2</v>
      </c>
      <c r="R45" s="8">
        <f t="shared" si="51"/>
        <v>1</v>
      </c>
      <c r="S45" s="8">
        <f t="shared" si="51"/>
        <v>1</v>
      </c>
      <c r="T45" s="8">
        <f t="shared" si="51"/>
        <v>3</v>
      </c>
      <c r="U45" s="8">
        <f t="shared" si="51"/>
        <v>1</v>
      </c>
      <c r="V45" s="8">
        <f t="shared" si="51"/>
        <v>0</v>
      </c>
      <c r="W45" s="8">
        <f t="shared" si="51"/>
        <v>0</v>
      </c>
      <c r="X45" s="8">
        <f t="shared" si="51"/>
        <v>0</v>
      </c>
      <c r="Y45" s="8">
        <f t="shared" si="51"/>
        <v>0</v>
      </c>
      <c r="Z45" s="8">
        <f t="shared" si="51"/>
        <v>0</v>
      </c>
      <c r="AA45" s="9">
        <f t="shared" si="50"/>
        <v>8</v>
      </c>
      <c r="AC45" s="5">
        <v>5</v>
      </c>
      <c r="AD45" s="10">
        <f t="shared" si="38"/>
        <v>113326</v>
      </c>
      <c r="AE45" s="10">
        <f t="shared" si="39"/>
        <v>57749</v>
      </c>
      <c r="AF45" s="10">
        <f t="shared" si="40"/>
        <v>58834</v>
      </c>
      <c r="AG45" s="10">
        <f t="shared" si="41"/>
        <v>179754</v>
      </c>
      <c r="AH45" s="10">
        <f t="shared" si="42"/>
        <v>61003</v>
      </c>
      <c r="AI45" s="10">
        <f t="shared" si="43"/>
        <v>0</v>
      </c>
      <c r="AJ45" s="10">
        <f t="shared" si="44"/>
        <v>0</v>
      </c>
      <c r="AK45" s="10">
        <f t="shared" si="45"/>
        <v>0</v>
      </c>
      <c r="AL45" s="10">
        <f t="shared" si="46"/>
        <v>0</v>
      </c>
      <c r="AM45" s="10">
        <f t="shared" si="47"/>
        <v>0</v>
      </c>
    </row>
    <row r="46" spans="1:39" ht="15" x14ac:dyDescent="0.25">
      <c r="A46" s="12" t="s">
        <v>24</v>
      </c>
      <c r="B46" s="2">
        <v>80521.5</v>
      </c>
      <c r="C46" s="6">
        <v>5</v>
      </c>
      <c r="D46" s="5">
        <v>6</v>
      </c>
      <c r="E46" s="7">
        <f t="shared" si="48"/>
        <v>58253</v>
      </c>
      <c r="F46" s="7">
        <f t="shared" si="35"/>
        <v>59369</v>
      </c>
      <c r="G46" s="7">
        <f t="shared" si="35"/>
        <v>60485</v>
      </c>
      <c r="H46" s="7">
        <f t="shared" si="35"/>
        <v>61600</v>
      </c>
      <c r="I46" s="7">
        <f t="shared" si="35"/>
        <v>62716</v>
      </c>
      <c r="J46" s="7">
        <f t="shared" si="35"/>
        <v>63831</v>
      </c>
      <c r="K46" s="21">
        <f t="shared" si="36"/>
        <v>68964</v>
      </c>
      <c r="L46" s="21">
        <f t="shared" si="37"/>
        <v>68964</v>
      </c>
      <c r="M46" s="21">
        <f t="shared" si="37"/>
        <v>68964</v>
      </c>
      <c r="N46" s="21">
        <f t="shared" si="37"/>
        <v>68964</v>
      </c>
      <c r="P46" s="5">
        <v>6</v>
      </c>
      <c r="Q46" s="8">
        <f t="shared" si="51"/>
        <v>0</v>
      </c>
      <c r="R46" s="8">
        <f t="shared" si="51"/>
        <v>0</v>
      </c>
      <c r="S46" s="8">
        <f t="shared" si="51"/>
        <v>1.5</v>
      </c>
      <c r="T46" s="8">
        <f t="shared" si="51"/>
        <v>1</v>
      </c>
      <c r="U46" s="8">
        <f t="shared" si="51"/>
        <v>0</v>
      </c>
      <c r="V46" s="8">
        <f t="shared" si="51"/>
        <v>0</v>
      </c>
      <c r="W46" s="8">
        <f t="shared" si="51"/>
        <v>0</v>
      </c>
      <c r="X46" s="8">
        <f t="shared" si="51"/>
        <v>0</v>
      </c>
      <c r="Y46" s="8">
        <f t="shared" si="51"/>
        <v>0</v>
      </c>
      <c r="Z46" s="8">
        <f t="shared" si="51"/>
        <v>0</v>
      </c>
      <c r="AA46" s="9">
        <f t="shared" si="50"/>
        <v>2.5</v>
      </c>
      <c r="AC46" s="5">
        <v>6</v>
      </c>
      <c r="AD46" s="10">
        <f t="shared" si="38"/>
        <v>0</v>
      </c>
      <c r="AE46" s="10">
        <f t="shared" si="39"/>
        <v>0</v>
      </c>
      <c r="AF46" s="10">
        <f t="shared" si="40"/>
        <v>90727.5</v>
      </c>
      <c r="AG46" s="10">
        <f t="shared" si="41"/>
        <v>61600</v>
      </c>
      <c r="AH46" s="10">
        <f t="shared" si="42"/>
        <v>0</v>
      </c>
      <c r="AI46" s="10">
        <f t="shared" si="43"/>
        <v>0</v>
      </c>
      <c r="AJ46" s="10">
        <f t="shared" si="44"/>
        <v>0</v>
      </c>
      <c r="AK46" s="10">
        <f t="shared" si="45"/>
        <v>0</v>
      </c>
      <c r="AL46" s="10">
        <f t="shared" si="46"/>
        <v>0</v>
      </c>
      <c r="AM46" s="10">
        <f t="shared" si="47"/>
        <v>0</v>
      </c>
    </row>
    <row r="47" spans="1:39" ht="15" x14ac:dyDescent="0.25">
      <c r="A47" s="1" t="s">
        <v>25</v>
      </c>
      <c r="B47" s="20">
        <v>1.4021547715298231E-2</v>
      </c>
      <c r="C47" s="6">
        <v>4</v>
      </c>
      <c r="D47" s="5">
        <v>7</v>
      </c>
      <c r="E47" s="7">
        <f t="shared" si="48"/>
        <v>59887</v>
      </c>
      <c r="F47" s="7">
        <f t="shared" si="35"/>
        <v>61035</v>
      </c>
      <c r="G47" s="7">
        <f t="shared" si="35"/>
        <v>62183</v>
      </c>
      <c r="H47" s="7">
        <f t="shared" si="35"/>
        <v>63330</v>
      </c>
      <c r="I47" s="7">
        <f t="shared" si="35"/>
        <v>64477</v>
      </c>
      <c r="J47" s="7">
        <f t="shared" si="35"/>
        <v>65624</v>
      </c>
      <c r="K47" s="21">
        <f t="shared" si="36"/>
        <v>70757</v>
      </c>
      <c r="L47" s="21">
        <f t="shared" si="37"/>
        <v>70757</v>
      </c>
      <c r="M47" s="21">
        <f t="shared" si="37"/>
        <v>70757</v>
      </c>
      <c r="N47" s="21">
        <f t="shared" si="37"/>
        <v>70757</v>
      </c>
      <c r="P47" s="5">
        <v>7</v>
      </c>
      <c r="Q47" s="8">
        <f t="shared" si="51"/>
        <v>0</v>
      </c>
      <c r="R47" s="8">
        <f t="shared" si="51"/>
        <v>2</v>
      </c>
      <c r="S47" s="8">
        <f t="shared" si="51"/>
        <v>2</v>
      </c>
      <c r="T47" s="8">
        <f t="shared" si="51"/>
        <v>3</v>
      </c>
      <c r="U47" s="8">
        <f t="shared" si="51"/>
        <v>0</v>
      </c>
      <c r="V47" s="8">
        <f t="shared" si="51"/>
        <v>0</v>
      </c>
      <c r="W47" s="8">
        <f t="shared" si="51"/>
        <v>0</v>
      </c>
      <c r="X47" s="8">
        <f t="shared" si="51"/>
        <v>0</v>
      </c>
      <c r="Y47" s="8">
        <f t="shared" si="51"/>
        <v>0</v>
      </c>
      <c r="Z47" s="8">
        <f t="shared" si="51"/>
        <v>0</v>
      </c>
      <c r="AA47" s="9">
        <f t="shared" si="50"/>
        <v>7</v>
      </c>
      <c r="AC47" s="5">
        <v>7</v>
      </c>
      <c r="AD47" s="10">
        <f t="shared" si="38"/>
        <v>0</v>
      </c>
      <c r="AE47" s="10">
        <f t="shared" si="39"/>
        <v>122070</v>
      </c>
      <c r="AF47" s="10">
        <f t="shared" si="40"/>
        <v>124366</v>
      </c>
      <c r="AG47" s="10">
        <f t="shared" si="41"/>
        <v>189990</v>
      </c>
      <c r="AH47" s="10">
        <f t="shared" si="42"/>
        <v>0</v>
      </c>
      <c r="AI47" s="10">
        <f t="shared" si="43"/>
        <v>0</v>
      </c>
      <c r="AJ47" s="10">
        <f t="shared" si="44"/>
        <v>0</v>
      </c>
      <c r="AK47" s="10">
        <f t="shared" si="45"/>
        <v>0</v>
      </c>
      <c r="AL47" s="10">
        <f t="shared" si="46"/>
        <v>0</v>
      </c>
      <c r="AM47" s="10">
        <f t="shared" si="47"/>
        <v>0</v>
      </c>
    </row>
    <row r="48" spans="1:39" ht="15" x14ac:dyDescent="0.25">
      <c r="A48" s="1"/>
      <c r="B48" s="11"/>
      <c r="C48" s="6">
        <v>3</v>
      </c>
      <c r="D48" s="5">
        <v>8</v>
      </c>
      <c r="E48" s="7">
        <f t="shared" si="48"/>
        <v>61568</v>
      </c>
      <c r="F48" s="7">
        <f t="shared" si="35"/>
        <v>62749</v>
      </c>
      <c r="G48" s="7">
        <f t="shared" si="35"/>
        <v>63929</v>
      </c>
      <c r="H48" s="7">
        <f t="shared" si="35"/>
        <v>65108</v>
      </c>
      <c r="I48" s="7">
        <f t="shared" si="35"/>
        <v>66288</v>
      </c>
      <c r="J48" s="7">
        <f t="shared" si="35"/>
        <v>67468</v>
      </c>
      <c r="K48" s="21">
        <f t="shared" si="36"/>
        <v>72601</v>
      </c>
      <c r="L48" s="21">
        <f t="shared" si="37"/>
        <v>72601</v>
      </c>
      <c r="M48" s="21">
        <f t="shared" si="37"/>
        <v>72601</v>
      </c>
      <c r="N48" s="21">
        <f t="shared" si="37"/>
        <v>72601</v>
      </c>
      <c r="P48" s="5">
        <v>8</v>
      </c>
      <c r="Q48" s="8">
        <f t="shared" si="51"/>
        <v>0</v>
      </c>
      <c r="R48" s="8">
        <f t="shared" si="51"/>
        <v>0</v>
      </c>
      <c r="S48" s="8">
        <f t="shared" si="51"/>
        <v>1</v>
      </c>
      <c r="T48" s="8">
        <f t="shared" si="51"/>
        <v>1</v>
      </c>
      <c r="U48" s="8">
        <f t="shared" si="51"/>
        <v>3</v>
      </c>
      <c r="V48" s="8">
        <f t="shared" si="51"/>
        <v>0</v>
      </c>
      <c r="W48" s="8">
        <f t="shared" si="51"/>
        <v>0</v>
      </c>
      <c r="X48" s="8">
        <f t="shared" si="51"/>
        <v>0</v>
      </c>
      <c r="Y48" s="8">
        <f t="shared" si="51"/>
        <v>0</v>
      </c>
      <c r="Z48" s="8">
        <f t="shared" si="51"/>
        <v>0</v>
      </c>
      <c r="AA48" s="9">
        <f t="shared" si="50"/>
        <v>5</v>
      </c>
      <c r="AC48" s="5">
        <v>8</v>
      </c>
      <c r="AD48" s="10">
        <f t="shared" si="38"/>
        <v>0</v>
      </c>
      <c r="AE48" s="10">
        <f t="shared" si="39"/>
        <v>0</v>
      </c>
      <c r="AF48" s="10">
        <f t="shared" si="40"/>
        <v>63929</v>
      </c>
      <c r="AG48" s="10">
        <f t="shared" si="41"/>
        <v>65108</v>
      </c>
      <c r="AH48" s="10">
        <f t="shared" si="42"/>
        <v>198864</v>
      </c>
      <c r="AI48" s="10">
        <f t="shared" si="43"/>
        <v>0</v>
      </c>
      <c r="AJ48" s="10">
        <f t="shared" si="44"/>
        <v>0</v>
      </c>
      <c r="AK48" s="10">
        <f t="shared" si="45"/>
        <v>0</v>
      </c>
      <c r="AL48" s="10">
        <f t="shared" si="46"/>
        <v>0</v>
      </c>
      <c r="AM48" s="10">
        <f t="shared" si="47"/>
        <v>0</v>
      </c>
    </row>
    <row r="49" spans="1:39" ht="15" x14ac:dyDescent="0.25">
      <c r="A49" s="1"/>
      <c r="B49" s="11"/>
      <c r="C49" s="6">
        <v>2</v>
      </c>
      <c r="D49" s="5">
        <v>9</v>
      </c>
      <c r="E49" s="7">
        <f t="shared" si="48"/>
        <v>63297</v>
      </c>
      <c r="F49" s="7">
        <f t="shared" si="35"/>
        <v>64511</v>
      </c>
      <c r="G49" s="7">
        <f t="shared" si="35"/>
        <v>65724</v>
      </c>
      <c r="H49" s="7">
        <f t="shared" si="35"/>
        <v>66937</v>
      </c>
      <c r="I49" s="7">
        <f t="shared" si="35"/>
        <v>68151</v>
      </c>
      <c r="J49" s="7">
        <f t="shared" si="35"/>
        <v>69364</v>
      </c>
      <c r="K49" s="21">
        <f t="shared" si="36"/>
        <v>74497</v>
      </c>
      <c r="L49" s="21">
        <f t="shared" si="37"/>
        <v>74497</v>
      </c>
      <c r="M49" s="21">
        <f t="shared" si="37"/>
        <v>74497</v>
      </c>
      <c r="N49" s="21">
        <f t="shared" si="37"/>
        <v>74497</v>
      </c>
      <c r="P49" s="5">
        <v>9</v>
      </c>
      <c r="Q49" s="8">
        <f t="shared" si="51"/>
        <v>0</v>
      </c>
      <c r="R49" s="8">
        <f t="shared" si="51"/>
        <v>0</v>
      </c>
      <c r="S49" s="8">
        <f t="shared" si="51"/>
        <v>1</v>
      </c>
      <c r="T49" s="8">
        <f t="shared" si="51"/>
        <v>2</v>
      </c>
      <c r="U49" s="8">
        <f t="shared" si="51"/>
        <v>0</v>
      </c>
      <c r="V49" s="8">
        <f t="shared" si="51"/>
        <v>1</v>
      </c>
      <c r="W49" s="8">
        <f t="shared" si="51"/>
        <v>0</v>
      </c>
      <c r="X49" s="8">
        <f t="shared" si="51"/>
        <v>0</v>
      </c>
      <c r="Y49" s="8">
        <f t="shared" si="51"/>
        <v>1</v>
      </c>
      <c r="Z49" s="8">
        <f t="shared" si="51"/>
        <v>0</v>
      </c>
      <c r="AA49" s="9">
        <f t="shared" si="50"/>
        <v>5</v>
      </c>
      <c r="AC49" s="5">
        <v>9</v>
      </c>
      <c r="AD49" s="10">
        <f t="shared" si="38"/>
        <v>0</v>
      </c>
      <c r="AE49" s="10">
        <f t="shared" si="39"/>
        <v>0</v>
      </c>
      <c r="AF49" s="10">
        <f t="shared" si="40"/>
        <v>65724</v>
      </c>
      <c r="AG49" s="10">
        <f t="shared" si="41"/>
        <v>133874</v>
      </c>
      <c r="AH49" s="10">
        <f t="shared" si="42"/>
        <v>0</v>
      </c>
      <c r="AI49" s="10">
        <f t="shared" si="43"/>
        <v>69364</v>
      </c>
      <c r="AJ49" s="10">
        <f t="shared" si="44"/>
        <v>0</v>
      </c>
      <c r="AK49" s="10">
        <f t="shared" si="45"/>
        <v>0</v>
      </c>
      <c r="AL49" s="10">
        <f t="shared" si="46"/>
        <v>74497</v>
      </c>
      <c r="AM49" s="10">
        <f t="shared" si="47"/>
        <v>0</v>
      </c>
    </row>
    <row r="50" spans="1:39" ht="15" x14ac:dyDescent="0.25">
      <c r="A50" s="1"/>
      <c r="B50" s="11"/>
      <c r="C50" s="6">
        <v>1</v>
      </c>
      <c r="D50" s="5">
        <v>10</v>
      </c>
      <c r="E50" s="7">
        <f t="shared" si="48"/>
        <v>65075</v>
      </c>
      <c r="F50" s="7">
        <f t="shared" si="35"/>
        <v>66323</v>
      </c>
      <c r="G50" s="7">
        <f t="shared" si="35"/>
        <v>67571</v>
      </c>
      <c r="H50" s="7">
        <f t="shared" si="35"/>
        <v>68819</v>
      </c>
      <c r="I50" s="7">
        <f t="shared" si="35"/>
        <v>70066</v>
      </c>
      <c r="J50" s="7">
        <f t="shared" si="35"/>
        <v>71314</v>
      </c>
      <c r="K50" s="21">
        <f t="shared" si="36"/>
        <v>76447</v>
      </c>
      <c r="L50" s="21">
        <f t="shared" si="37"/>
        <v>76447</v>
      </c>
      <c r="M50" s="21">
        <f t="shared" si="37"/>
        <v>76447</v>
      </c>
      <c r="N50" s="21">
        <f t="shared" si="37"/>
        <v>76447</v>
      </c>
      <c r="P50" s="5">
        <v>10</v>
      </c>
      <c r="Q50" s="8">
        <f t="shared" si="51"/>
        <v>0</v>
      </c>
      <c r="R50" s="8">
        <f t="shared" si="51"/>
        <v>0</v>
      </c>
      <c r="S50" s="8">
        <f t="shared" si="51"/>
        <v>0</v>
      </c>
      <c r="T50" s="8">
        <f t="shared" si="51"/>
        <v>4</v>
      </c>
      <c r="U50" s="8">
        <f t="shared" si="51"/>
        <v>0</v>
      </c>
      <c r="V50" s="8">
        <f t="shared" si="51"/>
        <v>1</v>
      </c>
      <c r="W50" s="8">
        <f t="shared" si="51"/>
        <v>2</v>
      </c>
      <c r="X50" s="8">
        <f t="shared" si="51"/>
        <v>0</v>
      </c>
      <c r="Y50" s="8">
        <f t="shared" si="51"/>
        <v>0</v>
      </c>
      <c r="Z50" s="8">
        <f t="shared" si="51"/>
        <v>0</v>
      </c>
      <c r="AA50" s="9">
        <f t="shared" si="50"/>
        <v>7</v>
      </c>
      <c r="AC50" s="5">
        <v>10</v>
      </c>
      <c r="AD50" s="10">
        <f t="shared" si="38"/>
        <v>0</v>
      </c>
      <c r="AE50" s="10">
        <f t="shared" si="39"/>
        <v>0</v>
      </c>
      <c r="AF50" s="10">
        <f t="shared" si="40"/>
        <v>0</v>
      </c>
      <c r="AG50" s="10">
        <f t="shared" si="41"/>
        <v>275276</v>
      </c>
      <c r="AH50" s="10">
        <f t="shared" si="42"/>
        <v>0</v>
      </c>
      <c r="AI50" s="10">
        <f t="shared" si="43"/>
        <v>71314</v>
      </c>
      <c r="AJ50" s="10">
        <f t="shared" si="44"/>
        <v>152894</v>
      </c>
      <c r="AK50" s="10">
        <f t="shared" si="45"/>
        <v>0</v>
      </c>
      <c r="AL50" s="10">
        <f t="shared" si="46"/>
        <v>0</v>
      </c>
      <c r="AM50" s="10">
        <f t="shared" si="47"/>
        <v>0</v>
      </c>
    </row>
    <row r="51" spans="1:39" ht="15" x14ac:dyDescent="0.25">
      <c r="A51" s="1"/>
      <c r="B51" s="13"/>
      <c r="C51" s="6" t="s">
        <v>18</v>
      </c>
      <c r="D51" s="5">
        <v>11</v>
      </c>
      <c r="E51" s="7">
        <v>66903</v>
      </c>
      <c r="F51" s="7">
        <f>E51+(F33-E33)</f>
        <v>68187</v>
      </c>
      <c r="G51" s="7">
        <f t="shared" ref="G51:J51" si="52">F51+(G33-F33)</f>
        <v>69470</v>
      </c>
      <c r="H51" s="7">
        <f t="shared" si="52"/>
        <v>70753</v>
      </c>
      <c r="I51" s="7">
        <f t="shared" si="52"/>
        <v>72036</v>
      </c>
      <c r="J51" s="7">
        <f t="shared" si="52"/>
        <v>73319</v>
      </c>
      <c r="K51" s="21">
        <f>J51+5133</f>
        <v>78452</v>
      </c>
      <c r="L51" s="21">
        <f>K51</f>
        <v>78452</v>
      </c>
      <c r="M51" s="21">
        <f>L51</f>
        <v>78452</v>
      </c>
      <c r="N51" s="21">
        <f>M51</f>
        <v>78452</v>
      </c>
      <c r="P51" s="5">
        <v>11</v>
      </c>
      <c r="Q51" s="8">
        <f>SUM(Q32:Q33)</f>
        <v>1</v>
      </c>
      <c r="R51" s="8">
        <f t="shared" ref="R51:Z51" si="53">SUM(R32:R33)</f>
        <v>1</v>
      </c>
      <c r="S51" s="8">
        <f t="shared" si="53"/>
        <v>5</v>
      </c>
      <c r="T51" s="8">
        <f t="shared" si="53"/>
        <v>7</v>
      </c>
      <c r="U51" s="8">
        <f t="shared" si="53"/>
        <v>6</v>
      </c>
      <c r="V51" s="8">
        <f t="shared" si="53"/>
        <v>5</v>
      </c>
      <c r="W51" s="8">
        <f t="shared" si="53"/>
        <v>3</v>
      </c>
      <c r="X51" s="8">
        <f t="shared" si="53"/>
        <v>7</v>
      </c>
      <c r="Y51" s="8">
        <f t="shared" si="53"/>
        <v>10</v>
      </c>
      <c r="Z51" s="8">
        <f t="shared" si="53"/>
        <v>1</v>
      </c>
      <c r="AA51" s="9">
        <f t="shared" si="50"/>
        <v>46</v>
      </c>
      <c r="AC51" s="5">
        <v>11</v>
      </c>
      <c r="AD51" s="10">
        <f t="shared" si="38"/>
        <v>66903</v>
      </c>
      <c r="AE51" s="10">
        <f t="shared" si="39"/>
        <v>68187</v>
      </c>
      <c r="AF51" s="10">
        <f t="shared" si="40"/>
        <v>347350</v>
      </c>
      <c r="AG51" s="10">
        <f t="shared" si="41"/>
        <v>495271</v>
      </c>
      <c r="AH51" s="10">
        <f t="shared" si="42"/>
        <v>432216</v>
      </c>
      <c r="AI51" s="10">
        <f t="shared" si="43"/>
        <v>366595</v>
      </c>
      <c r="AJ51" s="10">
        <f t="shared" si="44"/>
        <v>235356</v>
      </c>
      <c r="AK51" s="10">
        <f t="shared" si="45"/>
        <v>549164</v>
      </c>
      <c r="AL51" s="10">
        <f t="shared" si="46"/>
        <v>784520</v>
      </c>
      <c r="AM51" s="10">
        <f t="shared" si="47"/>
        <v>78452</v>
      </c>
    </row>
    <row r="52" spans="1:39" ht="14.45" customHeight="1" x14ac:dyDescent="0.2">
      <c r="A52" s="1"/>
      <c r="B52" s="11"/>
      <c r="C52" s="14"/>
      <c r="D52" s="14"/>
      <c r="E52" s="14"/>
      <c r="F52" s="15"/>
      <c r="G52" s="15"/>
      <c r="H52" s="15"/>
      <c r="I52" s="15"/>
      <c r="J52" s="15"/>
      <c r="K52" s="15"/>
      <c r="L52" s="15"/>
      <c r="M52" s="15"/>
      <c r="N52" s="15"/>
      <c r="P52" s="14"/>
      <c r="Q52" s="16">
        <f>SUM(Q41:Q51)</f>
        <v>8</v>
      </c>
      <c r="R52" s="16">
        <f t="shared" ref="R52:Z52" si="54">SUM(R41:R51)</f>
        <v>4</v>
      </c>
      <c r="S52" s="16">
        <f t="shared" si="54"/>
        <v>11.5</v>
      </c>
      <c r="T52" s="16">
        <f t="shared" si="54"/>
        <v>21</v>
      </c>
      <c r="U52" s="16">
        <f t="shared" si="54"/>
        <v>10</v>
      </c>
      <c r="V52" s="16">
        <f t="shared" si="54"/>
        <v>7</v>
      </c>
      <c r="W52" s="16">
        <f t="shared" si="54"/>
        <v>5</v>
      </c>
      <c r="X52" s="16">
        <f t="shared" si="54"/>
        <v>7</v>
      </c>
      <c r="Y52" s="16">
        <f t="shared" si="54"/>
        <v>11</v>
      </c>
      <c r="Z52" s="16">
        <f t="shared" si="54"/>
        <v>1</v>
      </c>
      <c r="AA52" s="17">
        <f>SUM(AA41:AA51)</f>
        <v>85.5</v>
      </c>
      <c r="AC52" s="27">
        <f>SUM(AD41:AM51)</f>
        <v>5931592.5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x14ac:dyDescent="0.2">
      <c r="A53" s="1"/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P53" s="14"/>
      <c r="Q53" s="18"/>
      <c r="R53" s="18"/>
      <c r="S53" s="18"/>
      <c r="T53" s="18"/>
      <c r="U53" s="18"/>
      <c r="V53" s="18"/>
      <c r="W53" s="18"/>
      <c r="X53" s="18"/>
      <c r="Y53" s="18"/>
      <c r="Z53" s="19">
        <f>AA51/AA52</f>
        <v>0.53801169590643272</v>
      </c>
      <c r="AA53" s="17">
        <f>SUM(Q52:Z52)</f>
        <v>85.5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5" spans="1:39" x14ac:dyDescent="0.2">
      <c r="A55" s="1"/>
      <c r="B55" s="2"/>
      <c r="C55" s="26" t="s">
        <v>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P55" s="26" t="str">
        <f>C55</f>
        <v>Sayre Area Education Association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C55" s="26" t="str">
        <f>P55</f>
        <v>Sayre Area Education Association</v>
      </c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x14ac:dyDescent="0.2">
      <c r="A56" s="1"/>
      <c r="B56" s="2"/>
      <c r="C56" s="26" t="s">
        <v>1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P56" s="26" t="s">
        <v>2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C56" s="26" t="s">
        <v>3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x14ac:dyDescent="0.2">
      <c r="A57" s="1"/>
      <c r="B57" s="2"/>
      <c r="C57" s="26" t="s">
        <v>27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P57" s="26" t="str">
        <f>C57</f>
        <v>2015-2016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C57" s="26" t="str">
        <f t="shared" ref="AC57" si="55">P57</f>
        <v>2015-2016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x14ac:dyDescent="0.2">
      <c r="A58" s="1" t="s">
        <v>20</v>
      </c>
      <c r="B58" s="2">
        <f>AC52</f>
        <v>5931592.5</v>
      </c>
      <c r="C58" s="4" t="s">
        <v>5</v>
      </c>
      <c r="D58" s="5" t="s">
        <v>6</v>
      </c>
      <c r="E58" s="5" t="s">
        <v>7</v>
      </c>
      <c r="F58" s="5" t="s">
        <v>8</v>
      </c>
      <c r="G58" s="5" t="s">
        <v>9</v>
      </c>
      <c r="H58" s="5" t="s">
        <v>10</v>
      </c>
      <c r="I58" s="5" t="s">
        <v>11</v>
      </c>
      <c r="J58" s="28" t="s">
        <v>12</v>
      </c>
      <c r="K58" s="28"/>
      <c r="L58" s="28"/>
      <c r="M58" s="28"/>
      <c r="N58" s="28"/>
      <c r="P58" s="5" t="s">
        <v>6</v>
      </c>
      <c r="Q58" s="5" t="s">
        <v>7</v>
      </c>
      <c r="R58" s="5" t="s">
        <v>8</v>
      </c>
      <c r="S58" s="5" t="s">
        <v>9</v>
      </c>
      <c r="T58" s="5" t="s">
        <v>10</v>
      </c>
      <c r="U58" s="5" t="s">
        <v>11</v>
      </c>
      <c r="V58" s="5" t="s">
        <v>12</v>
      </c>
      <c r="W58" s="5" t="s">
        <v>13</v>
      </c>
      <c r="X58" s="5" t="s">
        <v>14</v>
      </c>
      <c r="Y58" s="5" t="s">
        <v>15</v>
      </c>
      <c r="Z58" s="5" t="s">
        <v>16</v>
      </c>
      <c r="AA58" s="5" t="s">
        <v>17</v>
      </c>
      <c r="AC58" s="5" t="s">
        <v>6</v>
      </c>
      <c r="AD58" s="5" t="s">
        <v>7</v>
      </c>
      <c r="AE58" s="5" t="s">
        <v>8</v>
      </c>
      <c r="AF58" s="5" t="s">
        <v>9</v>
      </c>
      <c r="AG58" s="5" t="s">
        <v>10</v>
      </c>
      <c r="AH58" s="5" t="s">
        <v>11</v>
      </c>
      <c r="AI58" s="5" t="s">
        <v>12</v>
      </c>
      <c r="AJ58" s="5" t="s">
        <v>13</v>
      </c>
      <c r="AK58" s="5" t="s">
        <v>14</v>
      </c>
      <c r="AL58" s="5" t="s">
        <v>15</v>
      </c>
      <c r="AM58" s="5" t="s">
        <v>16</v>
      </c>
    </row>
    <row r="59" spans="1:39" ht="15" x14ac:dyDescent="0.25">
      <c r="A59" s="1" t="s">
        <v>21</v>
      </c>
      <c r="B59" s="2">
        <f>AC70</f>
        <v>6109793</v>
      </c>
      <c r="C59" s="6">
        <v>10</v>
      </c>
      <c r="D59" s="5">
        <v>1</v>
      </c>
      <c r="E59" s="7">
        <f>E60-(E42-E41)</f>
        <v>53540</v>
      </c>
      <c r="F59" s="7">
        <f t="shared" ref="F59:H68" si="56">F60-(F42-F41)</f>
        <v>54626</v>
      </c>
      <c r="G59" s="7">
        <f t="shared" si="56"/>
        <v>55711</v>
      </c>
      <c r="H59" s="7">
        <f t="shared" si="56"/>
        <v>56795</v>
      </c>
      <c r="I59" s="7">
        <f t="shared" ref="I59:I68" si="57">H59+(I41-H41)</f>
        <v>57880</v>
      </c>
      <c r="J59" s="21">
        <f t="shared" ref="J59:J68" si="58">I59+(6416)</f>
        <v>64296</v>
      </c>
      <c r="K59" s="21">
        <f t="shared" ref="K59:N68" si="59">J59</f>
        <v>64296</v>
      </c>
      <c r="L59" s="21">
        <f t="shared" si="59"/>
        <v>64296</v>
      </c>
      <c r="M59" s="21">
        <f t="shared" si="59"/>
        <v>64296</v>
      </c>
      <c r="N59" s="21">
        <f t="shared" si="59"/>
        <v>64296</v>
      </c>
      <c r="P59" s="5">
        <v>1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9">
        <f>SUM(Q59:Z59)</f>
        <v>0</v>
      </c>
      <c r="AC59" s="5">
        <v>1</v>
      </c>
      <c r="AD59" s="10">
        <f t="shared" ref="AD59:AD69" si="60">Q59*E59</f>
        <v>0</v>
      </c>
      <c r="AE59" s="10">
        <f t="shared" ref="AE59:AE69" si="61">R59*F59</f>
        <v>0</v>
      </c>
      <c r="AF59" s="10">
        <f t="shared" ref="AF59:AF69" si="62">S59*G59</f>
        <v>0</v>
      </c>
      <c r="AG59" s="10">
        <f t="shared" ref="AG59:AG69" si="63">T59*H59</f>
        <v>0</v>
      </c>
      <c r="AH59" s="10">
        <f t="shared" ref="AH59:AH69" si="64">U59*I59</f>
        <v>0</v>
      </c>
      <c r="AI59" s="10">
        <f t="shared" ref="AI59:AI69" si="65">V59*J59</f>
        <v>0</v>
      </c>
      <c r="AJ59" s="10">
        <f t="shared" ref="AJ59:AJ69" si="66">W59*K59</f>
        <v>0</v>
      </c>
      <c r="AK59" s="10">
        <f t="shared" ref="AK59:AK69" si="67">X59*L59</f>
        <v>0</v>
      </c>
      <c r="AL59" s="10">
        <f t="shared" ref="AL59:AL69" si="68">Y59*M59</f>
        <v>0</v>
      </c>
      <c r="AM59" s="10">
        <f t="shared" ref="AM59:AM69" si="69">Z59*N59</f>
        <v>0</v>
      </c>
    </row>
    <row r="60" spans="1:39" ht="15" x14ac:dyDescent="0.25">
      <c r="A60" s="1"/>
      <c r="B60" s="11"/>
      <c r="C60" s="6">
        <v>9</v>
      </c>
      <c r="D60" s="5">
        <v>2</v>
      </c>
      <c r="E60" s="7">
        <f t="shared" ref="E60:E68" si="70">E61-(E43-E42)</f>
        <v>54540</v>
      </c>
      <c r="F60" s="7">
        <f t="shared" si="56"/>
        <v>55626</v>
      </c>
      <c r="G60" s="7">
        <f t="shared" si="56"/>
        <v>56711</v>
      </c>
      <c r="H60" s="7">
        <f t="shared" si="56"/>
        <v>57795</v>
      </c>
      <c r="I60" s="7">
        <f t="shared" si="57"/>
        <v>58880</v>
      </c>
      <c r="J60" s="21">
        <f t="shared" si="58"/>
        <v>65296</v>
      </c>
      <c r="K60" s="21">
        <f t="shared" si="59"/>
        <v>65296</v>
      </c>
      <c r="L60" s="21">
        <f t="shared" si="59"/>
        <v>65296</v>
      </c>
      <c r="M60" s="21">
        <f t="shared" si="59"/>
        <v>65296</v>
      </c>
      <c r="N60" s="21">
        <f t="shared" si="59"/>
        <v>65296</v>
      </c>
      <c r="P60" s="5">
        <v>2</v>
      </c>
      <c r="Q60" s="8">
        <f>Q41</f>
        <v>0</v>
      </c>
      <c r="R60" s="8">
        <f t="shared" ref="R60:Z60" si="71">R41</f>
        <v>0</v>
      </c>
      <c r="S60" s="8">
        <f t="shared" si="71"/>
        <v>0</v>
      </c>
      <c r="T60" s="8">
        <f t="shared" si="71"/>
        <v>0</v>
      </c>
      <c r="U60" s="8">
        <f t="shared" si="71"/>
        <v>0</v>
      </c>
      <c r="V60" s="8">
        <f t="shared" si="71"/>
        <v>0</v>
      </c>
      <c r="W60" s="8">
        <f t="shared" si="71"/>
        <v>0</v>
      </c>
      <c r="X60" s="8">
        <f t="shared" si="71"/>
        <v>0</v>
      </c>
      <c r="Y60" s="8">
        <f t="shared" si="71"/>
        <v>0</v>
      </c>
      <c r="Z60" s="8">
        <f t="shared" si="71"/>
        <v>0</v>
      </c>
      <c r="AA60" s="9">
        <f t="shared" ref="AA60:AA69" si="72">SUM(Q60:Z60)</f>
        <v>0</v>
      </c>
      <c r="AC60" s="5">
        <v>2</v>
      </c>
      <c r="AD60" s="10">
        <f t="shared" si="60"/>
        <v>0</v>
      </c>
      <c r="AE60" s="10">
        <f t="shared" si="61"/>
        <v>0</v>
      </c>
      <c r="AF60" s="10">
        <f t="shared" si="62"/>
        <v>0</v>
      </c>
      <c r="AG60" s="10">
        <f t="shared" si="63"/>
        <v>0</v>
      </c>
      <c r="AH60" s="10">
        <f t="shared" si="64"/>
        <v>0</v>
      </c>
      <c r="AI60" s="10">
        <f t="shared" si="65"/>
        <v>0</v>
      </c>
      <c r="AJ60" s="10">
        <f t="shared" si="66"/>
        <v>0</v>
      </c>
      <c r="AK60" s="10">
        <f t="shared" si="67"/>
        <v>0</v>
      </c>
      <c r="AL60" s="10">
        <f t="shared" si="68"/>
        <v>0</v>
      </c>
      <c r="AM60" s="10">
        <f t="shared" si="69"/>
        <v>0</v>
      </c>
    </row>
    <row r="61" spans="1:39" ht="15" x14ac:dyDescent="0.25">
      <c r="A61" s="1" t="s">
        <v>22</v>
      </c>
      <c r="B61" s="2">
        <f>B59-B58</f>
        <v>178200.5</v>
      </c>
      <c r="C61" s="6">
        <v>8</v>
      </c>
      <c r="D61" s="5">
        <v>3</v>
      </c>
      <c r="E61" s="7">
        <f t="shared" si="70"/>
        <v>55540</v>
      </c>
      <c r="F61" s="7">
        <f t="shared" si="56"/>
        <v>56626</v>
      </c>
      <c r="G61" s="7">
        <f t="shared" si="56"/>
        <v>57711</v>
      </c>
      <c r="H61" s="7">
        <f t="shared" si="56"/>
        <v>58795</v>
      </c>
      <c r="I61" s="7">
        <f t="shared" si="57"/>
        <v>59880</v>
      </c>
      <c r="J61" s="21">
        <f t="shared" si="58"/>
        <v>66296</v>
      </c>
      <c r="K61" s="21">
        <f t="shared" si="59"/>
        <v>66296</v>
      </c>
      <c r="L61" s="21">
        <f t="shared" si="59"/>
        <v>66296</v>
      </c>
      <c r="M61" s="21">
        <f t="shared" si="59"/>
        <v>66296</v>
      </c>
      <c r="N61" s="21">
        <f t="shared" si="59"/>
        <v>66296</v>
      </c>
      <c r="P61" s="5">
        <v>3</v>
      </c>
      <c r="Q61" s="8">
        <f t="shared" ref="Q61:Z68" si="73">Q42</f>
        <v>0</v>
      </c>
      <c r="R61" s="8">
        <f t="shared" si="73"/>
        <v>0</v>
      </c>
      <c r="S61" s="8">
        <f t="shared" si="73"/>
        <v>0</v>
      </c>
      <c r="T61" s="8">
        <f t="shared" si="73"/>
        <v>0</v>
      </c>
      <c r="U61" s="8">
        <f t="shared" si="73"/>
        <v>0</v>
      </c>
      <c r="V61" s="8">
        <f t="shared" si="73"/>
        <v>0</v>
      </c>
      <c r="W61" s="8">
        <f t="shared" si="73"/>
        <v>0</v>
      </c>
      <c r="X61" s="8">
        <f t="shared" si="73"/>
        <v>0</v>
      </c>
      <c r="Y61" s="8">
        <f t="shared" si="73"/>
        <v>0</v>
      </c>
      <c r="Z61" s="8">
        <f t="shared" si="73"/>
        <v>0</v>
      </c>
      <c r="AA61" s="9">
        <f t="shared" si="72"/>
        <v>0</v>
      </c>
      <c r="AC61" s="5">
        <v>3</v>
      </c>
      <c r="AD61" s="10">
        <f t="shared" si="60"/>
        <v>0</v>
      </c>
      <c r="AE61" s="10">
        <f t="shared" si="61"/>
        <v>0</v>
      </c>
      <c r="AF61" s="10">
        <f t="shared" si="62"/>
        <v>0</v>
      </c>
      <c r="AG61" s="10">
        <f t="shared" si="63"/>
        <v>0</v>
      </c>
      <c r="AH61" s="10">
        <f t="shared" si="64"/>
        <v>0</v>
      </c>
      <c r="AI61" s="10">
        <f t="shared" si="65"/>
        <v>0</v>
      </c>
      <c r="AJ61" s="10">
        <f t="shared" si="66"/>
        <v>0</v>
      </c>
      <c r="AK61" s="10">
        <f t="shared" si="67"/>
        <v>0</v>
      </c>
      <c r="AL61" s="10">
        <f t="shared" si="68"/>
        <v>0</v>
      </c>
      <c r="AM61" s="10">
        <f t="shared" si="69"/>
        <v>0</v>
      </c>
    </row>
    <row r="62" spans="1:39" ht="15" x14ac:dyDescent="0.25">
      <c r="A62" s="1" t="s">
        <v>23</v>
      </c>
      <c r="B62" s="24">
        <f>B61/B58</f>
        <v>3.0042606601852706E-2</v>
      </c>
      <c r="C62" s="6">
        <v>7</v>
      </c>
      <c r="D62" s="5">
        <v>4</v>
      </c>
      <c r="E62" s="7">
        <f t="shared" si="70"/>
        <v>56540</v>
      </c>
      <c r="F62" s="7">
        <f t="shared" si="56"/>
        <v>57626</v>
      </c>
      <c r="G62" s="7">
        <f t="shared" si="56"/>
        <v>58711</v>
      </c>
      <c r="H62" s="7">
        <f t="shared" si="56"/>
        <v>59795</v>
      </c>
      <c r="I62" s="7">
        <f t="shared" si="57"/>
        <v>60880</v>
      </c>
      <c r="J62" s="21">
        <f t="shared" si="58"/>
        <v>67296</v>
      </c>
      <c r="K62" s="21">
        <f t="shared" si="59"/>
        <v>67296</v>
      </c>
      <c r="L62" s="21">
        <f t="shared" si="59"/>
        <v>67296</v>
      </c>
      <c r="M62" s="21">
        <f t="shared" si="59"/>
        <v>67296</v>
      </c>
      <c r="N62" s="21">
        <f t="shared" si="59"/>
        <v>67296</v>
      </c>
      <c r="P62" s="5">
        <v>4</v>
      </c>
      <c r="Q62" s="8">
        <f t="shared" si="73"/>
        <v>1</v>
      </c>
      <c r="R62" s="8">
        <f t="shared" si="73"/>
        <v>0</v>
      </c>
      <c r="S62" s="8">
        <f t="shared" si="73"/>
        <v>0</v>
      </c>
      <c r="T62" s="8">
        <f t="shared" si="73"/>
        <v>0</v>
      </c>
      <c r="U62" s="8">
        <f t="shared" si="73"/>
        <v>0</v>
      </c>
      <c r="V62" s="8">
        <f t="shared" si="73"/>
        <v>0</v>
      </c>
      <c r="W62" s="8">
        <f t="shared" si="73"/>
        <v>0</v>
      </c>
      <c r="X62" s="8">
        <f t="shared" si="73"/>
        <v>0</v>
      </c>
      <c r="Y62" s="8">
        <f t="shared" si="73"/>
        <v>0</v>
      </c>
      <c r="Z62" s="8">
        <f t="shared" si="73"/>
        <v>0</v>
      </c>
      <c r="AA62" s="9">
        <f t="shared" si="72"/>
        <v>1</v>
      </c>
      <c r="AC62" s="5">
        <v>4</v>
      </c>
      <c r="AD62" s="10">
        <f t="shared" si="60"/>
        <v>56540</v>
      </c>
      <c r="AE62" s="10">
        <f t="shared" si="61"/>
        <v>0</v>
      </c>
      <c r="AF62" s="10">
        <f t="shared" si="62"/>
        <v>0</v>
      </c>
      <c r="AG62" s="10">
        <f t="shared" si="63"/>
        <v>0</v>
      </c>
      <c r="AH62" s="10">
        <f t="shared" si="64"/>
        <v>0</v>
      </c>
      <c r="AI62" s="10">
        <f t="shared" si="65"/>
        <v>0</v>
      </c>
      <c r="AJ62" s="10">
        <f t="shared" si="66"/>
        <v>0</v>
      </c>
      <c r="AK62" s="10">
        <f t="shared" si="67"/>
        <v>0</v>
      </c>
      <c r="AL62" s="10">
        <f t="shared" si="68"/>
        <v>0</v>
      </c>
      <c r="AM62" s="10">
        <f t="shared" si="69"/>
        <v>0</v>
      </c>
    </row>
    <row r="63" spans="1:39" ht="15" x14ac:dyDescent="0.25">
      <c r="A63" s="12"/>
      <c r="B63" s="2"/>
      <c r="C63" s="6">
        <v>6</v>
      </c>
      <c r="D63" s="5">
        <v>5</v>
      </c>
      <c r="E63" s="7">
        <f t="shared" si="70"/>
        <v>57540</v>
      </c>
      <c r="F63" s="7">
        <f t="shared" si="56"/>
        <v>58626</v>
      </c>
      <c r="G63" s="7">
        <f t="shared" si="56"/>
        <v>59711</v>
      </c>
      <c r="H63" s="7">
        <f t="shared" si="56"/>
        <v>60795</v>
      </c>
      <c r="I63" s="7">
        <f t="shared" si="57"/>
        <v>61880</v>
      </c>
      <c r="J63" s="21">
        <f t="shared" si="58"/>
        <v>68296</v>
      </c>
      <c r="K63" s="21">
        <f t="shared" si="59"/>
        <v>68296</v>
      </c>
      <c r="L63" s="21">
        <f t="shared" si="59"/>
        <v>68296</v>
      </c>
      <c r="M63" s="21">
        <f t="shared" si="59"/>
        <v>68296</v>
      </c>
      <c r="N63" s="21">
        <f t="shared" si="59"/>
        <v>68296</v>
      </c>
      <c r="P63" s="5">
        <v>5</v>
      </c>
      <c r="Q63" s="8">
        <f t="shared" si="73"/>
        <v>4</v>
      </c>
      <c r="R63" s="8">
        <f t="shared" si="73"/>
        <v>0</v>
      </c>
      <c r="S63" s="8">
        <f t="shared" si="73"/>
        <v>0</v>
      </c>
      <c r="T63" s="8">
        <f t="shared" si="73"/>
        <v>0</v>
      </c>
      <c r="U63" s="8">
        <f t="shared" si="73"/>
        <v>0</v>
      </c>
      <c r="V63" s="8">
        <f t="shared" si="73"/>
        <v>0</v>
      </c>
      <c r="W63" s="8">
        <f t="shared" si="73"/>
        <v>0</v>
      </c>
      <c r="X63" s="8">
        <f t="shared" si="73"/>
        <v>0</v>
      </c>
      <c r="Y63" s="8">
        <f t="shared" si="73"/>
        <v>0</v>
      </c>
      <c r="Z63" s="8">
        <f t="shared" si="73"/>
        <v>0</v>
      </c>
      <c r="AA63" s="9">
        <f t="shared" si="72"/>
        <v>4</v>
      </c>
      <c r="AC63" s="5">
        <v>5</v>
      </c>
      <c r="AD63" s="10">
        <f t="shared" si="60"/>
        <v>230160</v>
      </c>
      <c r="AE63" s="10">
        <f t="shared" si="61"/>
        <v>0</v>
      </c>
      <c r="AF63" s="10">
        <f t="shared" si="62"/>
        <v>0</v>
      </c>
      <c r="AG63" s="10">
        <f t="shared" si="63"/>
        <v>0</v>
      </c>
      <c r="AH63" s="10">
        <f t="shared" si="64"/>
        <v>0</v>
      </c>
      <c r="AI63" s="10">
        <f t="shared" si="65"/>
        <v>0</v>
      </c>
      <c r="AJ63" s="10">
        <f t="shared" si="66"/>
        <v>0</v>
      </c>
      <c r="AK63" s="10">
        <f t="shared" si="67"/>
        <v>0</v>
      </c>
      <c r="AL63" s="10">
        <f t="shared" si="68"/>
        <v>0</v>
      </c>
      <c r="AM63" s="10">
        <f t="shared" si="69"/>
        <v>0</v>
      </c>
    </row>
    <row r="64" spans="1:39" ht="15" x14ac:dyDescent="0.25">
      <c r="A64" s="12" t="s">
        <v>24</v>
      </c>
      <c r="B64" s="2">
        <v>67391</v>
      </c>
      <c r="C64" s="6">
        <v>5</v>
      </c>
      <c r="D64" s="5">
        <v>6</v>
      </c>
      <c r="E64" s="7">
        <f t="shared" si="70"/>
        <v>59130</v>
      </c>
      <c r="F64" s="7">
        <f t="shared" si="56"/>
        <v>60246</v>
      </c>
      <c r="G64" s="7">
        <f t="shared" si="56"/>
        <v>61362</v>
      </c>
      <c r="H64" s="7">
        <f t="shared" si="56"/>
        <v>62477</v>
      </c>
      <c r="I64" s="7">
        <f t="shared" si="57"/>
        <v>63593</v>
      </c>
      <c r="J64" s="21">
        <f t="shared" si="58"/>
        <v>70009</v>
      </c>
      <c r="K64" s="21">
        <f t="shared" si="59"/>
        <v>70009</v>
      </c>
      <c r="L64" s="21">
        <f t="shared" si="59"/>
        <v>70009</v>
      </c>
      <c r="M64" s="21">
        <f t="shared" si="59"/>
        <v>70009</v>
      </c>
      <c r="N64" s="21">
        <f t="shared" si="59"/>
        <v>70009</v>
      </c>
      <c r="P64" s="5">
        <v>6</v>
      </c>
      <c r="Q64" s="8">
        <f t="shared" si="73"/>
        <v>2</v>
      </c>
      <c r="R64" s="8">
        <f t="shared" si="73"/>
        <v>1</v>
      </c>
      <c r="S64" s="8">
        <f t="shared" si="73"/>
        <v>1</v>
      </c>
      <c r="T64" s="8">
        <f t="shared" si="73"/>
        <v>3</v>
      </c>
      <c r="U64" s="8">
        <f t="shared" si="73"/>
        <v>1</v>
      </c>
      <c r="V64" s="8">
        <f t="shared" si="73"/>
        <v>0</v>
      </c>
      <c r="W64" s="8">
        <f t="shared" si="73"/>
        <v>0</v>
      </c>
      <c r="X64" s="8">
        <f t="shared" si="73"/>
        <v>0</v>
      </c>
      <c r="Y64" s="8">
        <f t="shared" si="73"/>
        <v>0</v>
      </c>
      <c r="Z64" s="8">
        <f t="shared" si="73"/>
        <v>0</v>
      </c>
      <c r="AA64" s="9">
        <f t="shared" si="72"/>
        <v>8</v>
      </c>
      <c r="AC64" s="5">
        <v>6</v>
      </c>
      <c r="AD64" s="10">
        <f t="shared" si="60"/>
        <v>118260</v>
      </c>
      <c r="AE64" s="10">
        <f t="shared" si="61"/>
        <v>60246</v>
      </c>
      <c r="AF64" s="10">
        <f t="shared" si="62"/>
        <v>61362</v>
      </c>
      <c r="AG64" s="10">
        <f t="shared" si="63"/>
        <v>187431</v>
      </c>
      <c r="AH64" s="10">
        <f t="shared" si="64"/>
        <v>63593</v>
      </c>
      <c r="AI64" s="10">
        <f t="shared" si="65"/>
        <v>0</v>
      </c>
      <c r="AJ64" s="10">
        <f t="shared" si="66"/>
        <v>0</v>
      </c>
      <c r="AK64" s="10">
        <f t="shared" si="67"/>
        <v>0</v>
      </c>
      <c r="AL64" s="10">
        <f t="shared" si="68"/>
        <v>0</v>
      </c>
      <c r="AM64" s="10">
        <f t="shared" si="69"/>
        <v>0</v>
      </c>
    </row>
    <row r="65" spans="1:39" ht="15" x14ac:dyDescent="0.25">
      <c r="A65" s="1" t="s">
        <v>25</v>
      </c>
      <c r="B65" s="20">
        <v>1.1572809778647324E-2</v>
      </c>
      <c r="C65" s="6">
        <v>4</v>
      </c>
      <c r="D65" s="5">
        <v>7</v>
      </c>
      <c r="E65" s="7">
        <f t="shared" si="70"/>
        <v>60764</v>
      </c>
      <c r="F65" s="7">
        <f t="shared" si="56"/>
        <v>61912</v>
      </c>
      <c r="G65" s="7">
        <f t="shared" si="56"/>
        <v>63060</v>
      </c>
      <c r="H65" s="7">
        <f t="shared" si="56"/>
        <v>64207</v>
      </c>
      <c r="I65" s="7">
        <f t="shared" si="57"/>
        <v>65354</v>
      </c>
      <c r="J65" s="21">
        <f t="shared" si="58"/>
        <v>71770</v>
      </c>
      <c r="K65" s="21">
        <f t="shared" si="59"/>
        <v>71770</v>
      </c>
      <c r="L65" s="21">
        <f t="shared" si="59"/>
        <v>71770</v>
      </c>
      <c r="M65" s="21">
        <f t="shared" si="59"/>
        <v>71770</v>
      </c>
      <c r="N65" s="21">
        <f t="shared" si="59"/>
        <v>71770</v>
      </c>
      <c r="P65" s="5">
        <v>7</v>
      </c>
      <c r="Q65" s="8">
        <f t="shared" si="73"/>
        <v>0</v>
      </c>
      <c r="R65" s="8">
        <f t="shared" si="73"/>
        <v>0</v>
      </c>
      <c r="S65" s="8">
        <f t="shared" si="73"/>
        <v>1.5</v>
      </c>
      <c r="T65" s="8">
        <f t="shared" si="73"/>
        <v>1</v>
      </c>
      <c r="U65" s="8">
        <f t="shared" si="73"/>
        <v>0</v>
      </c>
      <c r="V65" s="8">
        <f t="shared" si="73"/>
        <v>0</v>
      </c>
      <c r="W65" s="8">
        <f t="shared" si="73"/>
        <v>0</v>
      </c>
      <c r="X65" s="8">
        <f t="shared" si="73"/>
        <v>0</v>
      </c>
      <c r="Y65" s="8">
        <f t="shared" si="73"/>
        <v>0</v>
      </c>
      <c r="Z65" s="8">
        <f t="shared" si="73"/>
        <v>0</v>
      </c>
      <c r="AA65" s="9">
        <f t="shared" si="72"/>
        <v>2.5</v>
      </c>
      <c r="AC65" s="5">
        <v>7</v>
      </c>
      <c r="AD65" s="10">
        <f t="shared" si="60"/>
        <v>0</v>
      </c>
      <c r="AE65" s="10">
        <f t="shared" si="61"/>
        <v>0</v>
      </c>
      <c r="AF65" s="10">
        <f t="shared" si="62"/>
        <v>94590</v>
      </c>
      <c r="AG65" s="10">
        <f t="shared" si="63"/>
        <v>64207</v>
      </c>
      <c r="AH65" s="10">
        <f t="shared" si="64"/>
        <v>0</v>
      </c>
      <c r="AI65" s="10">
        <f t="shared" si="65"/>
        <v>0</v>
      </c>
      <c r="AJ65" s="10">
        <f t="shared" si="66"/>
        <v>0</v>
      </c>
      <c r="AK65" s="10">
        <f t="shared" si="67"/>
        <v>0</v>
      </c>
      <c r="AL65" s="10">
        <f t="shared" si="68"/>
        <v>0</v>
      </c>
      <c r="AM65" s="10">
        <f t="shared" si="69"/>
        <v>0</v>
      </c>
    </row>
    <row r="66" spans="1:39" ht="15" x14ac:dyDescent="0.25">
      <c r="A66" s="1"/>
      <c r="B66" s="11"/>
      <c r="C66" s="6">
        <v>3</v>
      </c>
      <c r="D66" s="5">
        <v>8</v>
      </c>
      <c r="E66" s="7">
        <f t="shared" si="70"/>
        <v>62445</v>
      </c>
      <c r="F66" s="7">
        <f t="shared" si="56"/>
        <v>63626</v>
      </c>
      <c r="G66" s="7">
        <f t="shared" si="56"/>
        <v>64806</v>
      </c>
      <c r="H66" s="7">
        <f t="shared" si="56"/>
        <v>65985</v>
      </c>
      <c r="I66" s="7">
        <f t="shared" si="57"/>
        <v>67165</v>
      </c>
      <c r="J66" s="21">
        <f t="shared" si="58"/>
        <v>73581</v>
      </c>
      <c r="K66" s="21">
        <f t="shared" si="59"/>
        <v>73581</v>
      </c>
      <c r="L66" s="21">
        <f t="shared" si="59"/>
        <v>73581</v>
      </c>
      <c r="M66" s="21">
        <f t="shared" si="59"/>
        <v>73581</v>
      </c>
      <c r="N66" s="21">
        <f t="shared" si="59"/>
        <v>73581</v>
      </c>
      <c r="P66" s="5">
        <v>8</v>
      </c>
      <c r="Q66" s="8">
        <f t="shared" si="73"/>
        <v>0</v>
      </c>
      <c r="R66" s="8">
        <f t="shared" si="73"/>
        <v>2</v>
      </c>
      <c r="S66" s="8">
        <f t="shared" si="73"/>
        <v>2</v>
      </c>
      <c r="T66" s="8">
        <f t="shared" si="73"/>
        <v>3</v>
      </c>
      <c r="U66" s="8">
        <f t="shared" si="73"/>
        <v>0</v>
      </c>
      <c r="V66" s="8">
        <f t="shared" si="73"/>
        <v>0</v>
      </c>
      <c r="W66" s="8">
        <f t="shared" si="73"/>
        <v>0</v>
      </c>
      <c r="X66" s="8">
        <f t="shared" si="73"/>
        <v>0</v>
      </c>
      <c r="Y66" s="8">
        <f t="shared" si="73"/>
        <v>0</v>
      </c>
      <c r="Z66" s="8">
        <f t="shared" si="73"/>
        <v>0</v>
      </c>
      <c r="AA66" s="9">
        <f t="shared" si="72"/>
        <v>7</v>
      </c>
      <c r="AC66" s="5">
        <v>8</v>
      </c>
      <c r="AD66" s="10">
        <f t="shared" si="60"/>
        <v>0</v>
      </c>
      <c r="AE66" s="10">
        <f t="shared" si="61"/>
        <v>127252</v>
      </c>
      <c r="AF66" s="10">
        <f t="shared" si="62"/>
        <v>129612</v>
      </c>
      <c r="AG66" s="10">
        <f t="shared" si="63"/>
        <v>197955</v>
      </c>
      <c r="AH66" s="10">
        <f t="shared" si="64"/>
        <v>0</v>
      </c>
      <c r="AI66" s="10">
        <f t="shared" si="65"/>
        <v>0</v>
      </c>
      <c r="AJ66" s="10">
        <f t="shared" si="66"/>
        <v>0</v>
      </c>
      <c r="AK66" s="10">
        <f t="shared" si="67"/>
        <v>0</v>
      </c>
      <c r="AL66" s="10">
        <f t="shared" si="68"/>
        <v>0</v>
      </c>
      <c r="AM66" s="10">
        <f t="shared" si="69"/>
        <v>0</v>
      </c>
    </row>
    <row r="67" spans="1:39" ht="15" x14ac:dyDescent="0.25">
      <c r="A67" s="1"/>
      <c r="B67" s="11"/>
      <c r="C67" s="6">
        <v>2</v>
      </c>
      <c r="D67" s="5">
        <v>9</v>
      </c>
      <c r="E67" s="7">
        <f t="shared" si="70"/>
        <v>64174</v>
      </c>
      <c r="F67" s="7">
        <f t="shared" si="56"/>
        <v>65388</v>
      </c>
      <c r="G67" s="7">
        <f t="shared" si="56"/>
        <v>66601</v>
      </c>
      <c r="H67" s="7">
        <f t="shared" si="56"/>
        <v>67814</v>
      </c>
      <c r="I67" s="7">
        <f t="shared" si="57"/>
        <v>69028</v>
      </c>
      <c r="J67" s="21">
        <f t="shared" si="58"/>
        <v>75444</v>
      </c>
      <c r="K67" s="21">
        <f t="shared" si="59"/>
        <v>75444</v>
      </c>
      <c r="L67" s="21">
        <f t="shared" si="59"/>
        <v>75444</v>
      </c>
      <c r="M67" s="21">
        <f t="shared" si="59"/>
        <v>75444</v>
      </c>
      <c r="N67" s="21">
        <f t="shared" si="59"/>
        <v>75444</v>
      </c>
      <c r="P67" s="5">
        <v>9</v>
      </c>
      <c r="Q67" s="8">
        <f t="shared" si="73"/>
        <v>0</v>
      </c>
      <c r="R67" s="8">
        <f t="shared" si="73"/>
        <v>0</v>
      </c>
      <c r="S67" s="8">
        <f t="shared" si="73"/>
        <v>1</v>
      </c>
      <c r="T67" s="8">
        <f t="shared" si="73"/>
        <v>1</v>
      </c>
      <c r="U67" s="8">
        <f t="shared" si="73"/>
        <v>3</v>
      </c>
      <c r="V67" s="8">
        <f t="shared" si="73"/>
        <v>0</v>
      </c>
      <c r="W67" s="8">
        <f t="shared" si="73"/>
        <v>0</v>
      </c>
      <c r="X67" s="8">
        <f t="shared" si="73"/>
        <v>0</v>
      </c>
      <c r="Y67" s="8">
        <f t="shared" si="73"/>
        <v>0</v>
      </c>
      <c r="Z67" s="8">
        <f t="shared" si="73"/>
        <v>0</v>
      </c>
      <c r="AA67" s="9">
        <f t="shared" si="72"/>
        <v>5</v>
      </c>
      <c r="AC67" s="5">
        <v>9</v>
      </c>
      <c r="AD67" s="10">
        <f t="shared" si="60"/>
        <v>0</v>
      </c>
      <c r="AE67" s="10">
        <f t="shared" si="61"/>
        <v>0</v>
      </c>
      <c r="AF67" s="10">
        <f t="shared" si="62"/>
        <v>66601</v>
      </c>
      <c r="AG67" s="10">
        <f t="shared" si="63"/>
        <v>67814</v>
      </c>
      <c r="AH67" s="10">
        <f t="shared" si="64"/>
        <v>207084</v>
      </c>
      <c r="AI67" s="10">
        <f t="shared" si="65"/>
        <v>0</v>
      </c>
      <c r="AJ67" s="10">
        <f t="shared" si="66"/>
        <v>0</v>
      </c>
      <c r="AK67" s="10">
        <f t="shared" si="67"/>
        <v>0</v>
      </c>
      <c r="AL67" s="10">
        <f t="shared" si="68"/>
        <v>0</v>
      </c>
      <c r="AM67" s="10">
        <f t="shared" si="69"/>
        <v>0</v>
      </c>
    </row>
    <row r="68" spans="1:39" ht="15" x14ac:dyDescent="0.25">
      <c r="A68" s="1"/>
      <c r="B68" s="11"/>
      <c r="C68" s="6">
        <v>1</v>
      </c>
      <c r="D68" s="5">
        <v>10</v>
      </c>
      <c r="E68" s="7">
        <f t="shared" si="70"/>
        <v>65952</v>
      </c>
      <c r="F68" s="7">
        <f t="shared" si="56"/>
        <v>67200</v>
      </c>
      <c r="G68" s="7">
        <f t="shared" si="56"/>
        <v>68448</v>
      </c>
      <c r="H68" s="7">
        <f t="shared" si="56"/>
        <v>69696</v>
      </c>
      <c r="I68" s="7">
        <f t="shared" si="57"/>
        <v>70943</v>
      </c>
      <c r="J68" s="21">
        <f t="shared" si="58"/>
        <v>77359</v>
      </c>
      <c r="K68" s="21">
        <f t="shared" si="59"/>
        <v>77359</v>
      </c>
      <c r="L68" s="21">
        <f t="shared" si="59"/>
        <v>77359</v>
      </c>
      <c r="M68" s="21">
        <f t="shared" si="59"/>
        <v>77359</v>
      </c>
      <c r="N68" s="21">
        <f t="shared" si="59"/>
        <v>77359</v>
      </c>
      <c r="P68" s="5">
        <v>10</v>
      </c>
      <c r="Q68" s="8">
        <f t="shared" si="73"/>
        <v>0</v>
      </c>
      <c r="R68" s="8">
        <f t="shared" si="73"/>
        <v>0</v>
      </c>
      <c r="S68" s="8">
        <f t="shared" si="73"/>
        <v>1</v>
      </c>
      <c r="T68" s="8">
        <f t="shared" si="73"/>
        <v>2</v>
      </c>
      <c r="U68" s="8">
        <f t="shared" si="73"/>
        <v>0</v>
      </c>
      <c r="V68" s="8">
        <f t="shared" si="73"/>
        <v>1</v>
      </c>
      <c r="W68" s="8">
        <f t="shared" si="73"/>
        <v>0</v>
      </c>
      <c r="X68" s="8">
        <f t="shared" si="73"/>
        <v>0</v>
      </c>
      <c r="Y68" s="8">
        <f t="shared" si="73"/>
        <v>1</v>
      </c>
      <c r="Z68" s="8">
        <f t="shared" si="73"/>
        <v>0</v>
      </c>
      <c r="AA68" s="9">
        <f t="shared" si="72"/>
        <v>5</v>
      </c>
      <c r="AC68" s="5">
        <v>10</v>
      </c>
      <c r="AD68" s="10">
        <f t="shared" si="60"/>
        <v>0</v>
      </c>
      <c r="AE68" s="10">
        <f t="shared" si="61"/>
        <v>0</v>
      </c>
      <c r="AF68" s="10">
        <f t="shared" si="62"/>
        <v>68448</v>
      </c>
      <c r="AG68" s="10">
        <f t="shared" si="63"/>
        <v>139392</v>
      </c>
      <c r="AH68" s="10">
        <f t="shared" si="64"/>
        <v>0</v>
      </c>
      <c r="AI68" s="10">
        <f t="shared" si="65"/>
        <v>77359</v>
      </c>
      <c r="AJ68" s="10">
        <f t="shared" si="66"/>
        <v>0</v>
      </c>
      <c r="AK68" s="10">
        <f t="shared" si="67"/>
        <v>0</v>
      </c>
      <c r="AL68" s="10">
        <f t="shared" si="68"/>
        <v>77359</v>
      </c>
      <c r="AM68" s="10">
        <f t="shared" si="69"/>
        <v>0</v>
      </c>
    </row>
    <row r="69" spans="1:39" ht="15" x14ac:dyDescent="0.25">
      <c r="A69" s="1"/>
      <c r="B69" s="13"/>
      <c r="C69" s="6" t="s">
        <v>18</v>
      </c>
      <c r="D69" s="5">
        <v>11</v>
      </c>
      <c r="E69" s="7">
        <v>67780</v>
      </c>
      <c r="F69" s="7">
        <f>E69+(F51-E51)</f>
        <v>69064</v>
      </c>
      <c r="G69" s="7">
        <f t="shared" ref="G69:I69" si="74">F69+(G51-F51)</f>
        <v>70347</v>
      </c>
      <c r="H69" s="7">
        <f t="shared" si="74"/>
        <v>71630</v>
      </c>
      <c r="I69" s="7">
        <f t="shared" si="74"/>
        <v>72913</v>
      </c>
      <c r="J69" s="21">
        <f>I69+(6416)</f>
        <v>79329</v>
      </c>
      <c r="K69" s="21">
        <f>J69</f>
        <v>79329</v>
      </c>
      <c r="L69" s="21">
        <f>K69</f>
        <v>79329</v>
      </c>
      <c r="M69" s="21">
        <f>L69</f>
        <v>79329</v>
      </c>
      <c r="N69" s="21">
        <f>M69</f>
        <v>79329</v>
      </c>
      <c r="P69" s="5">
        <v>11</v>
      </c>
      <c r="Q69" s="8">
        <f>SUM(Q50:Q51)</f>
        <v>1</v>
      </c>
      <c r="R69" s="8">
        <f t="shared" ref="R69:Z69" si="75">SUM(R50:R51)</f>
        <v>1</v>
      </c>
      <c r="S69" s="8">
        <f t="shared" si="75"/>
        <v>5</v>
      </c>
      <c r="T69" s="8">
        <f t="shared" si="75"/>
        <v>11</v>
      </c>
      <c r="U69" s="8">
        <f t="shared" si="75"/>
        <v>6</v>
      </c>
      <c r="V69" s="8">
        <f t="shared" si="75"/>
        <v>6</v>
      </c>
      <c r="W69" s="8">
        <f t="shared" si="75"/>
        <v>5</v>
      </c>
      <c r="X69" s="8">
        <f t="shared" si="75"/>
        <v>7</v>
      </c>
      <c r="Y69" s="8">
        <f t="shared" si="75"/>
        <v>10</v>
      </c>
      <c r="Z69" s="8">
        <f t="shared" si="75"/>
        <v>1</v>
      </c>
      <c r="AA69" s="9">
        <f t="shared" si="72"/>
        <v>53</v>
      </c>
      <c r="AC69" s="5">
        <v>11</v>
      </c>
      <c r="AD69" s="10">
        <f t="shared" si="60"/>
        <v>67780</v>
      </c>
      <c r="AE69" s="10">
        <f t="shared" si="61"/>
        <v>69064</v>
      </c>
      <c r="AF69" s="10">
        <f t="shared" si="62"/>
        <v>351735</v>
      </c>
      <c r="AG69" s="10">
        <f t="shared" si="63"/>
        <v>787930</v>
      </c>
      <c r="AH69" s="10">
        <f t="shared" si="64"/>
        <v>437478</v>
      </c>
      <c r="AI69" s="10">
        <f t="shared" si="65"/>
        <v>475974</v>
      </c>
      <c r="AJ69" s="10">
        <f t="shared" si="66"/>
        <v>396645</v>
      </c>
      <c r="AK69" s="10">
        <f t="shared" si="67"/>
        <v>555303</v>
      </c>
      <c r="AL69" s="10">
        <f t="shared" si="68"/>
        <v>793290</v>
      </c>
      <c r="AM69" s="10">
        <f t="shared" si="69"/>
        <v>79329</v>
      </c>
    </row>
    <row r="70" spans="1:39" ht="14.45" customHeight="1" x14ac:dyDescent="0.2">
      <c r="A70" s="1"/>
      <c r="B70" s="11"/>
      <c r="C70" s="14"/>
      <c r="D70" s="14"/>
      <c r="E70" s="14"/>
      <c r="F70" s="15"/>
      <c r="G70" s="15"/>
      <c r="H70" s="15"/>
      <c r="I70" s="15"/>
      <c r="J70" s="15"/>
      <c r="K70" s="15"/>
      <c r="L70" s="15"/>
      <c r="M70" s="15"/>
      <c r="N70" s="15"/>
      <c r="P70" s="14"/>
      <c r="Q70" s="16">
        <f>SUM(Q59:Q69)</f>
        <v>8</v>
      </c>
      <c r="R70" s="16">
        <f t="shared" ref="R70:Z70" si="76">SUM(R59:R69)</f>
        <v>4</v>
      </c>
      <c r="S70" s="16">
        <f t="shared" si="76"/>
        <v>11.5</v>
      </c>
      <c r="T70" s="16">
        <f t="shared" si="76"/>
        <v>21</v>
      </c>
      <c r="U70" s="16">
        <f t="shared" si="76"/>
        <v>10</v>
      </c>
      <c r="V70" s="16">
        <f t="shared" si="76"/>
        <v>7</v>
      </c>
      <c r="W70" s="16">
        <f t="shared" si="76"/>
        <v>5</v>
      </c>
      <c r="X70" s="16">
        <f t="shared" si="76"/>
        <v>7</v>
      </c>
      <c r="Y70" s="16">
        <f t="shared" si="76"/>
        <v>11</v>
      </c>
      <c r="Z70" s="16">
        <f t="shared" si="76"/>
        <v>1</v>
      </c>
      <c r="AA70" s="17">
        <f>SUM(AA59:AA69)</f>
        <v>85.5</v>
      </c>
      <c r="AC70" s="27">
        <f>SUM(AD59:AM69)</f>
        <v>6109793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x14ac:dyDescent="0.2">
      <c r="A71" s="1"/>
      <c r="B71" s="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P71" s="14"/>
      <c r="Q71" s="18"/>
      <c r="R71" s="18"/>
      <c r="S71" s="18"/>
      <c r="T71" s="18"/>
      <c r="U71" s="18"/>
      <c r="V71" s="18"/>
      <c r="W71" s="18"/>
      <c r="X71" s="18"/>
      <c r="Y71" s="18"/>
      <c r="Z71" s="19">
        <f>AA69/AA70</f>
        <v>0.61988304093567248</v>
      </c>
      <c r="AA71" s="17">
        <f>SUM(Q70:Z70)</f>
        <v>85.5</v>
      </c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3" spans="1:39" x14ac:dyDescent="0.2">
      <c r="A73" s="1"/>
      <c r="B73" s="2"/>
      <c r="C73" s="26" t="s">
        <v>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P73" s="26" t="str">
        <f>C73</f>
        <v>Sayre Area Education Association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C73" s="26" t="str">
        <f>P73</f>
        <v>Sayre Area Education Association</v>
      </c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x14ac:dyDescent="0.2">
      <c r="A74" s="1"/>
      <c r="B74" s="2"/>
      <c r="C74" s="26" t="s">
        <v>1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P74" s="26" t="s">
        <v>2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C74" s="26" t="s">
        <v>3</v>
      </c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x14ac:dyDescent="0.2">
      <c r="A75" s="1"/>
      <c r="B75" s="2"/>
      <c r="C75" s="26" t="s">
        <v>28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P75" s="26" t="str">
        <f>C75</f>
        <v>2016-2017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C75" s="26" t="str">
        <f t="shared" ref="AC75" si="77">P75</f>
        <v>2016-2017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x14ac:dyDescent="0.2">
      <c r="A76" s="1" t="s">
        <v>20</v>
      </c>
      <c r="B76" s="2">
        <f>AC70</f>
        <v>6109793</v>
      </c>
      <c r="C76" s="4" t="s">
        <v>5</v>
      </c>
      <c r="D76" s="5" t="s">
        <v>6</v>
      </c>
      <c r="E76" s="5" t="s">
        <v>7</v>
      </c>
      <c r="F76" s="5" t="s">
        <v>8</v>
      </c>
      <c r="G76" s="5" t="s">
        <v>9</v>
      </c>
      <c r="H76" s="5" t="s">
        <v>10</v>
      </c>
      <c r="I76" s="28" t="s">
        <v>11</v>
      </c>
      <c r="J76" s="28"/>
      <c r="K76" s="28"/>
      <c r="L76" s="28"/>
      <c r="M76" s="28"/>
      <c r="N76" s="28"/>
      <c r="P76" s="5" t="s">
        <v>6</v>
      </c>
      <c r="Q76" s="5" t="s">
        <v>7</v>
      </c>
      <c r="R76" s="5" t="s">
        <v>8</v>
      </c>
      <c r="S76" s="5" t="s">
        <v>9</v>
      </c>
      <c r="T76" s="5" t="s">
        <v>10</v>
      </c>
      <c r="U76" s="5" t="s">
        <v>11</v>
      </c>
      <c r="V76" s="5" t="s">
        <v>12</v>
      </c>
      <c r="W76" s="5" t="s">
        <v>13</v>
      </c>
      <c r="X76" s="5" t="s">
        <v>14</v>
      </c>
      <c r="Y76" s="5" t="s">
        <v>15</v>
      </c>
      <c r="Z76" s="5" t="s">
        <v>16</v>
      </c>
      <c r="AA76" s="5" t="s">
        <v>17</v>
      </c>
      <c r="AC76" s="5" t="s">
        <v>6</v>
      </c>
      <c r="AD76" s="5" t="s">
        <v>7</v>
      </c>
      <c r="AE76" s="5" t="s">
        <v>8</v>
      </c>
      <c r="AF76" s="5" t="s">
        <v>9</v>
      </c>
      <c r="AG76" s="5" t="s">
        <v>10</v>
      </c>
      <c r="AH76" s="5" t="s">
        <v>11</v>
      </c>
      <c r="AI76" s="5" t="s">
        <v>12</v>
      </c>
      <c r="AJ76" s="5" t="s">
        <v>13</v>
      </c>
      <c r="AK76" s="5" t="s">
        <v>14</v>
      </c>
      <c r="AL76" s="5" t="s">
        <v>15</v>
      </c>
      <c r="AM76" s="5" t="s">
        <v>16</v>
      </c>
    </row>
    <row r="77" spans="1:39" ht="15" x14ac:dyDescent="0.25">
      <c r="A77" s="1" t="s">
        <v>21</v>
      </c>
      <c r="B77" s="2">
        <f>AC88</f>
        <v>6308666</v>
      </c>
      <c r="C77" s="6">
        <v>10</v>
      </c>
      <c r="D77" s="5">
        <v>1</v>
      </c>
      <c r="E77" s="25">
        <f>E59</f>
        <v>53540</v>
      </c>
      <c r="F77" s="25">
        <f t="shared" ref="E77:G83" si="78">F78-507</f>
        <v>60815</v>
      </c>
      <c r="G77" s="25">
        <f t="shared" si="78"/>
        <v>61995</v>
      </c>
      <c r="H77" s="25">
        <f t="shared" ref="H77:H83" si="79">H78-507</f>
        <v>63174</v>
      </c>
      <c r="I77" s="21">
        <f t="shared" ref="I77:I86" si="80">H77+7699</f>
        <v>70873</v>
      </c>
      <c r="J77" s="21">
        <f t="shared" ref="J77:N86" si="81">I77</f>
        <v>70873</v>
      </c>
      <c r="K77" s="21">
        <f t="shared" si="81"/>
        <v>70873</v>
      </c>
      <c r="L77" s="21">
        <f t="shared" si="81"/>
        <v>70873</v>
      </c>
      <c r="M77" s="21">
        <f t="shared" si="81"/>
        <v>70873</v>
      </c>
      <c r="N77" s="21">
        <f t="shared" si="81"/>
        <v>70873</v>
      </c>
      <c r="P77" s="5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9">
        <f>SUM(Q77:Z77)</f>
        <v>0</v>
      </c>
      <c r="AC77" s="5">
        <v>1</v>
      </c>
      <c r="AD77" s="10">
        <f t="shared" ref="AD77:AD87" si="82">Q77*E77</f>
        <v>0</v>
      </c>
      <c r="AE77" s="10">
        <f t="shared" ref="AE77:AE87" si="83">R77*F77</f>
        <v>0</v>
      </c>
      <c r="AF77" s="10">
        <f t="shared" ref="AF77:AF87" si="84">S77*G77</f>
        <v>0</v>
      </c>
      <c r="AG77" s="10">
        <f t="shared" ref="AG77:AG87" si="85">T77*H77</f>
        <v>0</v>
      </c>
      <c r="AH77" s="10">
        <f t="shared" ref="AH77:AH87" si="86">U77*I77</f>
        <v>0</v>
      </c>
      <c r="AI77" s="10">
        <f t="shared" ref="AI77:AI87" si="87">V77*J77</f>
        <v>0</v>
      </c>
      <c r="AJ77" s="10">
        <f t="shared" ref="AJ77:AJ87" si="88">W77*K77</f>
        <v>0</v>
      </c>
      <c r="AK77" s="10">
        <f t="shared" ref="AK77:AK87" si="89">X77*L77</f>
        <v>0</v>
      </c>
      <c r="AL77" s="10">
        <f t="shared" ref="AL77:AL87" si="90">Y77*M77</f>
        <v>0</v>
      </c>
      <c r="AM77" s="10">
        <f t="shared" ref="AM77:AM87" si="91">Z77*N77</f>
        <v>0</v>
      </c>
    </row>
    <row r="78" spans="1:39" ht="15" x14ac:dyDescent="0.25">
      <c r="A78" s="1"/>
      <c r="B78" s="11"/>
      <c r="C78" s="6">
        <v>9</v>
      </c>
      <c r="D78" s="5">
        <v>2</v>
      </c>
      <c r="E78" s="25">
        <f t="shared" si="78"/>
        <v>58967</v>
      </c>
      <c r="F78" s="25">
        <f t="shared" si="78"/>
        <v>61322</v>
      </c>
      <c r="G78" s="25">
        <f t="shared" si="78"/>
        <v>62502</v>
      </c>
      <c r="H78" s="25">
        <f t="shared" si="79"/>
        <v>63681</v>
      </c>
      <c r="I78" s="21">
        <f t="shared" si="80"/>
        <v>71380</v>
      </c>
      <c r="J78" s="21">
        <f t="shared" si="81"/>
        <v>71380</v>
      </c>
      <c r="K78" s="21">
        <f t="shared" si="81"/>
        <v>71380</v>
      </c>
      <c r="L78" s="21">
        <f t="shared" si="81"/>
        <v>71380</v>
      </c>
      <c r="M78" s="21">
        <f t="shared" si="81"/>
        <v>71380</v>
      </c>
      <c r="N78" s="21">
        <f t="shared" si="81"/>
        <v>71380</v>
      </c>
      <c r="P78" s="5">
        <v>2</v>
      </c>
      <c r="Q78" s="8">
        <f>Q59</f>
        <v>0</v>
      </c>
      <c r="R78" s="8">
        <f t="shared" ref="R78:Z78" si="92">R59</f>
        <v>0</v>
      </c>
      <c r="S78" s="8">
        <f t="shared" si="92"/>
        <v>0</v>
      </c>
      <c r="T78" s="8">
        <f t="shared" si="92"/>
        <v>0</v>
      </c>
      <c r="U78" s="8">
        <f t="shared" si="92"/>
        <v>0</v>
      </c>
      <c r="V78" s="8">
        <f t="shared" si="92"/>
        <v>0</v>
      </c>
      <c r="W78" s="8">
        <f t="shared" si="92"/>
        <v>0</v>
      </c>
      <c r="X78" s="8">
        <f t="shared" si="92"/>
        <v>0</v>
      </c>
      <c r="Y78" s="8">
        <f t="shared" si="92"/>
        <v>0</v>
      </c>
      <c r="Z78" s="8">
        <f t="shared" si="92"/>
        <v>0</v>
      </c>
      <c r="AA78" s="9">
        <f t="shared" ref="AA78:AA87" si="93">SUM(Q78:Z78)</f>
        <v>0</v>
      </c>
      <c r="AC78" s="5">
        <v>2</v>
      </c>
      <c r="AD78" s="10">
        <f t="shared" si="82"/>
        <v>0</v>
      </c>
      <c r="AE78" s="10">
        <f t="shared" si="83"/>
        <v>0</v>
      </c>
      <c r="AF78" s="10">
        <f t="shared" si="84"/>
        <v>0</v>
      </c>
      <c r="AG78" s="10">
        <f t="shared" si="85"/>
        <v>0</v>
      </c>
      <c r="AH78" s="10">
        <f t="shared" si="86"/>
        <v>0</v>
      </c>
      <c r="AI78" s="10">
        <f t="shared" si="87"/>
        <v>0</v>
      </c>
      <c r="AJ78" s="10">
        <f t="shared" si="88"/>
        <v>0</v>
      </c>
      <c r="AK78" s="10">
        <f t="shared" si="89"/>
        <v>0</v>
      </c>
      <c r="AL78" s="10">
        <f t="shared" si="90"/>
        <v>0</v>
      </c>
      <c r="AM78" s="10">
        <f t="shared" si="91"/>
        <v>0</v>
      </c>
    </row>
    <row r="79" spans="1:39" ht="15" x14ac:dyDescent="0.25">
      <c r="A79" s="1" t="s">
        <v>22</v>
      </c>
      <c r="B79" s="2">
        <f>B77-B76</f>
        <v>198873</v>
      </c>
      <c r="C79" s="6">
        <v>8</v>
      </c>
      <c r="D79" s="5">
        <v>3</v>
      </c>
      <c r="E79" s="25">
        <f t="shared" si="78"/>
        <v>59474</v>
      </c>
      <c r="F79" s="25">
        <f t="shared" si="78"/>
        <v>61829</v>
      </c>
      <c r="G79" s="25">
        <f t="shared" si="78"/>
        <v>63009</v>
      </c>
      <c r="H79" s="25">
        <f t="shared" si="79"/>
        <v>64188</v>
      </c>
      <c r="I79" s="21">
        <f t="shared" si="80"/>
        <v>71887</v>
      </c>
      <c r="J79" s="21">
        <f t="shared" si="81"/>
        <v>71887</v>
      </c>
      <c r="K79" s="21">
        <f t="shared" si="81"/>
        <v>71887</v>
      </c>
      <c r="L79" s="21">
        <f t="shared" si="81"/>
        <v>71887</v>
      </c>
      <c r="M79" s="21">
        <f t="shared" si="81"/>
        <v>71887</v>
      </c>
      <c r="N79" s="21">
        <f t="shared" si="81"/>
        <v>71887</v>
      </c>
      <c r="P79" s="5">
        <v>3</v>
      </c>
      <c r="Q79" s="8">
        <f t="shared" ref="Q79:Z86" si="94">Q60</f>
        <v>0</v>
      </c>
      <c r="R79" s="8">
        <f t="shared" si="94"/>
        <v>0</v>
      </c>
      <c r="S79" s="8">
        <f t="shared" si="94"/>
        <v>0</v>
      </c>
      <c r="T79" s="8">
        <f t="shared" si="94"/>
        <v>0</v>
      </c>
      <c r="U79" s="8">
        <f t="shared" si="94"/>
        <v>0</v>
      </c>
      <c r="V79" s="8">
        <f t="shared" si="94"/>
        <v>0</v>
      </c>
      <c r="W79" s="8">
        <f t="shared" si="94"/>
        <v>0</v>
      </c>
      <c r="X79" s="8">
        <f t="shared" si="94"/>
        <v>0</v>
      </c>
      <c r="Y79" s="8">
        <f t="shared" si="94"/>
        <v>0</v>
      </c>
      <c r="Z79" s="8">
        <f t="shared" si="94"/>
        <v>0</v>
      </c>
      <c r="AA79" s="9">
        <f t="shared" si="93"/>
        <v>0</v>
      </c>
      <c r="AC79" s="5">
        <v>3</v>
      </c>
      <c r="AD79" s="10">
        <f t="shared" si="82"/>
        <v>0</v>
      </c>
      <c r="AE79" s="10">
        <f t="shared" si="83"/>
        <v>0</v>
      </c>
      <c r="AF79" s="10">
        <f t="shared" si="84"/>
        <v>0</v>
      </c>
      <c r="AG79" s="10">
        <f t="shared" si="85"/>
        <v>0</v>
      </c>
      <c r="AH79" s="10">
        <f t="shared" si="86"/>
        <v>0</v>
      </c>
      <c r="AI79" s="10">
        <f t="shared" si="87"/>
        <v>0</v>
      </c>
      <c r="AJ79" s="10">
        <f t="shared" si="88"/>
        <v>0</v>
      </c>
      <c r="AK79" s="10">
        <f t="shared" si="89"/>
        <v>0</v>
      </c>
      <c r="AL79" s="10">
        <f t="shared" si="90"/>
        <v>0</v>
      </c>
      <c r="AM79" s="10">
        <f t="shared" si="91"/>
        <v>0</v>
      </c>
    </row>
    <row r="80" spans="1:39" ht="15" x14ac:dyDescent="0.25">
      <c r="A80" s="1" t="s">
        <v>23</v>
      </c>
      <c r="B80" s="24">
        <f>B79/B76</f>
        <v>3.2549875257639659E-2</v>
      </c>
      <c r="C80" s="6">
        <v>7</v>
      </c>
      <c r="D80" s="5">
        <v>4</v>
      </c>
      <c r="E80" s="25">
        <f t="shared" si="78"/>
        <v>59981</v>
      </c>
      <c r="F80" s="25">
        <f t="shared" si="78"/>
        <v>62336</v>
      </c>
      <c r="G80" s="25">
        <f t="shared" si="78"/>
        <v>63516</v>
      </c>
      <c r="H80" s="25">
        <f t="shared" si="79"/>
        <v>64695</v>
      </c>
      <c r="I80" s="21">
        <f t="shared" si="80"/>
        <v>72394</v>
      </c>
      <c r="J80" s="21">
        <f t="shared" si="81"/>
        <v>72394</v>
      </c>
      <c r="K80" s="21">
        <f t="shared" si="81"/>
        <v>72394</v>
      </c>
      <c r="L80" s="21">
        <f t="shared" si="81"/>
        <v>72394</v>
      </c>
      <c r="M80" s="21">
        <f t="shared" si="81"/>
        <v>72394</v>
      </c>
      <c r="N80" s="21">
        <f t="shared" si="81"/>
        <v>72394</v>
      </c>
      <c r="P80" s="5">
        <v>4</v>
      </c>
      <c r="Q80" s="8">
        <f t="shared" si="94"/>
        <v>0</v>
      </c>
      <c r="R80" s="8">
        <f t="shared" si="94"/>
        <v>0</v>
      </c>
      <c r="S80" s="8">
        <f t="shared" si="94"/>
        <v>0</v>
      </c>
      <c r="T80" s="8">
        <f t="shared" si="94"/>
        <v>0</v>
      </c>
      <c r="U80" s="8">
        <f t="shared" si="94"/>
        <v>0</v>
      </c>
      <c r="V80" s="8">
        <f t="shared" si="94"/>
        <v>0</v>
      </c>
      <c r="W80" s="8">
        <f t="shared" si="94"/>
        <v>0</v>
      </c>
      <c r="X80" s="8">
        <f t="shared" si="94"/>
        <v>0</v>
      </c>
      <c r="Y80" s="8">
        <f t="shared" si="94"/>
        <v>0</v>
      </c>
      <c r="Z80" s="8">
        <f t="shared" si="94"/>
        <v>0</v>
      </c>
      <c r="AA80" s="9">
        <f t="shared" si="93"/>
        <v>0</v>
      </c>
      <c r="AC80" s="5">
        <v>4</v>
      </c>
      <c r="AD80" s="10">
        <f t="shared" si="82"/>
        <v>0</v>
      </c>
      <c r="AE80" s="10">
        <f t="shared" si="83"/>
        <v>0</v>
      </c>
      <c r="AF80" s="10">
        <f t="shared" si="84"/>
        <v>0</v>
      </c>
      <c r="AG80" s="10">
        <f t="shared" si="85"/>
        <v>0</v>
      </c>
      <c r="AH80" s="10">
        <f t="shared" si="86"/>
        <v>0</v>
      </c>
      <c r="AI80" s="10">
        <f t="shared" si="87"/>
        <v>0</v>
      </c>
      <c r="AJ80" s="10">
        <f t="shared" si="88"/>
        <v>0</v>
      </c>
      <c r="AK80" s="10">
        <f t="shared" si="89"/>
        <v>0</v>
      </c>
      <c r="AL80" s="10">
        <f t="shared" si="90"/>
        <v>0</v>
      </c>
      <c r="AM80" s="10">
        <f t="shared" si="91"/>
        <v>0</v>
      </c>
    </row>
    <row r="81" spans="1:39" ht="15" x14ac:dyDescent="0.25">
      <c r="A81" s="12"/>
      <c r="B81" s="2"/>
      <c r="C81" s="6">
        <v>6</v>
      </c>
      <c r="D81" s="5">
        <v>5</v>
      </c>
      <c r="E81" s="25">
        <f t="shared" si="78"/>
        <v>60488</v>
      </c>
      <c r="F81" s="25">
        <f t="shared" si="78"/>
        <v>62843</v>
      </c>
      <c r="G81" s="25">
        <f t="shared" si="78"/>
        <v>64023</v>
      </c>
      <c r="H81" s="25">
        <f t="shared" si="79"/>
        <v>65202</v>
      </c>
      <c r="I81" s="21">
        <f t="shared" si="80"/>
        <v>72901</v>
      </c>
      <c r="J81" s="21">
        <f t="shared" si="81"/>
        <v>72901</v>
      </c>
      <c r="K81" s="21">
        <f t="shared" si="81"/>
        <v>72901</v>
      </c>
      <c r="L81" s="21">
        <f t="shared" si="81"/>
        <v>72901</v>
      </c>
      <c r="M81" s="21">
        <f t="shared" si="81"/>
        <v>72901</v>
      </c>
      <c r="N81" s="21">
        <f t="shared" si="81"/>
        <v>72901</v>
      </c>
      <c r="P81" s="5">
        <v>5</v>
      </c>
      <c r="Q81" s="8">
        <f t="shared" si="94"/>
        <v>1</v>
      </c>
      <c r="R81" s="8">
        <f t="shared" si="94"/>
        <v>0</v>
      </c>
      <c r="S81" s="8">
        <f t="shared" si="94"/>
        <v>0</v>
      </c>
      <c r="T81" s="8">
        <f t="shared" si="94"/>
        <v>0</v>
      </c>
      <c r="U81" s="8">
        <f t="shared" si="94"/>
        <v>0</v>
      </c>
      <c r="V81" s="8">
        <f t="shared" si="94"/>
        <v>0</v>
      </c>
      <c r="W81" s="8">
        <f t="shared" si="94"/>
        <v>0</v>
      </c>
      <c r="X81" s="8">
        <f t="shared" si="94"/>
        <v>0</v>
      </c>
      <c r="Y81" s="8">
        <f t="shared" si="94"/>
        <v>0</v>
      </c>
      <c r="Z81" s="8">
        <f t="shared" si="94"/>
        <v>0</v>
      </c>
      <c r="AA81" s="9">
        <f t="shared" si="93"/>
        <v>1</v>
      </c>
      <c r="AC81" s="5">
        <v>5</v>
      </c>
      <c r="AD81" s="10">
        <f t="shared" si="82"/>
        <v>60488</v>
      </c>
      <c r="AE81" s="10">
        <f t="shared" si="83"/>
        <v>0</v>
      </c>
      <c r="AF81" s="10">
        <f t="shared" si="84"/>
        <v>0</v>
      </c>
      <c r="AG81" s="10">
        <f t="shared" si="85"/>
        <v>0</v>
      </c>
      <c r="AH81" s="10">
        <f t="shared" si="86"/>
        <v>0</v>
      </c>
      <c r="AI81" s="10">
        <f t="shared" si="87"/>
        <v>0</v>
      </c>
      <c r="AJ81" s="10">
        <f t="shared" si="88"/>
        <v>0</v>
      </c>
      <c r="AK81" s="10">
        <f t="shared" si="89"/>
        <v>0</v>
      </c>
      <c r="AL81" s="10">
        <f t="shared" si="90"/>
        <v>0</v>
      </c>
      <c r="AM81" s="10">
        <f t="shared" si="91"/>
        <v>0</v>
      </c>
    </row>
    <row r="82" spans="1:39" ht="15" x14ac:dyDescent="0.25">
      <c r="A82" s="12" t="s">
        <v>24</v>
      </c>
      <c r="B82" s="2">
        <v>57299</v>
      </c>
      <c r="C82" s="6">
        <v>5</v>
      </c>
      <c r="D82" s="5">
        <v>6</v>
      </c>
      <c r="E82" s="25">
        <f t="shared" si="78"/>
        <v>60995</v>
      </c>
      <c r="F82" s="25">
        <f t="shared" si="78"/>
        <v>63350</v>
      </c>
      <c r="G82" s="25">
        <f t="shared" si="78"/>
        <v>64530</v>
      </c>
      <c r="H82" s="25">
        <f t="shared" si="79"/>
        <v>65709</v>
      </c>
      <c r="I82" s="21">
        <f t="shared" si="80"/>
        <v>73408</v>
      </c>
      <c r="J82" s="21">
        <f t="shared" si="81"/>
        <v>73408</v>
      </c>
      <c r="K82" s="21">
        <f t="shared" si="81"/>
        <v>73408</v>
      </c>
      <c r="L82" s="21">
        <f t="shared" si="81"/>
        <v>73408</v>
      </c>
      <c r="M82" s="21">
        <f t="shared" si="81"/>
        <v>73408</v>
      </c>
      <c r="N82" s="21">
        <f t="shared" si="81"/>
        <v>73408</v>
      </c>
      <c r="P82" s="5">
        <v>6</v>
      </c>
      <c r="Q82" s="8">
        <f t="shared" si="94"/>
        <v>4</v>
      </c>
      <c r="R82" s="8">
        <f t="shared" si="94"/>
        <v>0</v>
      </c>
      <c r="S82" s="8">
        <f t="shared" si="94"/>
        <v>0</v>
      </c>
      <c r="T82" s="8">
        <f t="shared" si="94"/>
        <v>0</v>
      </c>
      <c r="U82" s="8">
        <f t="shared" si="94"/>
        <v>0</v>
      </c>
      <c r="V82" s="8">
        <f t="shared" si="94"/>
        <v>0</v>
      </c>
      <c r="W82" s="8">
        <f t="shared" si="94"/>
        <v>0</v>
      </c>
      <c r="X82" s="8">
        <f t="shared" si="94"/>
        <v>0</v>
      </c>
      <c r="Y82" s="8">
        <f t="shared" si="94"/>
        <v>0</v>
      </c>
      <c r="Z82" s="8">
        <f t="shared" si="94"/>
        <v>0</v>
      </c>
      <c r="AA82" s="9">
        <f t="shared" si="93"/>
        <v>4</v>
      </c>
      <c r="AC82" s="5">
        <v>6</v>
      </c>
      <c r="AD82" s="10">
        <f t="shared" si="82"/>
        <v>243980</v>
      </c>
      <c r="AE82" s="10">
        <f t="shared" si="83"/>
        <v>0</v>
      </c>
      <c r="AF82" s="10">
        <f t="shared" si="84"/>
        <v>0</v>
      </c>
      <c r="AG82" s="10">
        <f t="shared" si="85"/>
        <v>0</v>
      </c>
      <c r="AH82" s="10">
        <f t="shared" si="86"/>
        <v>0</v>
      </c>
      <c r="AI82" s="10">
        <f t="shared" si="87"/>
        <v>0</v>
      </c>
      <c r="AJ82" s="10">
        <f t="shared" si="88"/>
        <v>0</v>
      </c>
      <c r="AK82" s="10">
        <f t="shared" si="89"/>
        <v>0</v>
      </c>
      <c r="AL82" s="10">
        <f t="shared" si="90"/>
        <v>0</v>
      </c>
      <c r="AM82" s="10">
        <f t="shared" si="91"/>
        <v>0</v>
      </c>
    </row>
    <row r="83" spans="1:39" ht="15" x14ac:dyDescent="0.25">
      <c r="A83" s="1" t="s">
        <v>25</v>
      </c>
      <c r="B83" s="20">
        <v>9.7271767887516566E-3</v>
      </c>
      <c r="C83" s="6">
        <v>4</v>
      </c>
      <c r="D83" s="5">
        <v>7</v>
      </c>
      <c r="E83" s="25">
        <f t="shared" ref="E83:H86" si="95">E84-(E66-E65)</f>
        <v>61502</v>
      </c>
      <c r="F83" s="25">
        <f t="shared" si="78"/>
        <v>63857</v>
      </c>
      <c r="G83" s="25">
        <f t="shared" si="78"/>
        <v>65037</v>
      </c>
      <c r="H83" s="25">
        <f t="shared" si="79"/>
        <v>66216</v>
      </c>
      <c r="I83" s="21">
        <f t="shared" si="80"/>
        <v>73915</v>
      </c>
      <c r="J83" s="21">
        <f t="shared" si="81"/>
        <v>73915</v>
      </c>
      <c r="K83" s="21">
        <f t="shared" si="81"/>
        <v>73915</v>
      </c>
      <c r="L83" s="21">
        <f t="shared" si="81"/>
        <v>73915</v>
      </c>
      <c r="M83" s="21">
        <f t="shared" si="81"/>
        <v>73915</v>
      </c>
      <c r="N83" s="21">
        <f t="shared" si="81"/>
        <v>73915</v>
      </c>
      <c r="P83" s="5">
        <v>7</v>
      </c>
      <c r="Q83" s="8">
        <f t="shared" si="94"/>
        <v>2</v>
      </c>
      <c r="R83" s="8">
        <f t="shared" si="94"/>
        <v>1</v>
      </c>
      <c r="S83" s="8">
        <f t="shared" si="94"/>
        <v>1</v>
      </c>
      <c r="T83" s="8">
        <f t="shared" si="94"/>
        <v>3</v>
      </c>
      <c r="U83" s="8">
        <f t="shared" si="94"/>
        <v>1</v>
      </c>
      <c r="V83" s="8">
        <f t="shared" si="94"/>
        <v>0</v>
      </c>
      <c r="W83" s="8">
        <f t="shared" si="94"/>
        <v>0</v>
      </c>
      <c r="X83" s="8">
        <f t="shared" si="94"/>
        <v>0</v>
      </c>
      <c r="Y83" s="8">
        <f t="shared" si="94"/>
        <v>0</v>
      </c>
      <c r="Z83" s="8">
        <f t="shared" si="94"/>
        <v>0</v>
      </c>
      <c r="AA83" s="9">
        <f t="shared" si="93"/>
        <v>8</v>
      </c>
      <c r="AC83" s="5">
        <v>7</v>
      </c>
      <c r="AD83" s="10">
        <f t="shared" si="82"/>
        <v>123004</v>
      </c>
      <c r="AE83" s="10">
        <f t="shared" si="83"/>
        <v>63857</v>
      </c>
      <c r="AF83" s="10">
        <f t="shared" si="84"/>
        <v>65037</v>
      </c>
      <c r="AG83" s="10">
        <f t="shared" si="85"/>
        <v>198648</v>
      </c>
      <c r="AH83" s="10">
        <f t="shared" si="86"/>
        <v>73915</v>
      </c>
      <c r="AI83" s="10">
        <f t="shared" si="87"/>
        <v>0</v>
      </c>
      <c r="AJ83" s="10">
        <f t="shared" si="88"/>
        <v>0</v>
      </c>
      <c r="AK83" s="10">
        <f t="shared" si="89"/>
        <v>0</v>
      </c>
      <c r="AL83" s="10">
        <f t="shared" si="90"/>
        <v>0</v>
      </c>
      <c r="AM83" s="10">
        <f t="shared" si="91"/>
        <v>0</v>
      </c>
    </row>
    <row r="84" spans="1:39" ht="15" x14ac:dyDescent="0.25">
      <c r="A84" s="1"/>
      <c r="B84" s="11"/>
      <c r="C84" s="6">
        <v>3</v>
      </c>
      <c r="D84" s="5">
        <v>8</v>
      </c>
      <c r="E84" s="7">
        <f t="shared" si="95"/>
        <v>63183</v>
      </c>
      <c r="F84" s="7">
        <f t="shared" si="95"/>
        <v>64364</v>
      </c>
      <c r="G84" s="7">
        <f t="shared" si="95"/>
        <v>65544</v>
      </c>
      <c r="H84" s="7">
        <f t="shared" si="95"/>
        <v>66723</v>
      </c>
      <c r="I84" s="21">
        <f t="shared" si="80"/>
        <v>74422</v>
      </c>
      <c r="J84" s="21">
        <f t="shared" si="81"/>
        <v>74422</v>
      </c>
      <c r="K84" s="21">
        <f t="shared" si="81"/>
        <v>74422</v>
      </c>
      <c r="L84" s="21">
        <f t="shared" si="81"/>
        <v>74422</v>
      </c>
      <c r="M84" s="21">
        <f t="shared" si="81"/>
        <v>74422</v>
      </c>
      <c r="N84" s="21">
        <f t="shared" si="81"/>
        <v>74422</v>
      </c>
      <c r="P84" s="5">
        <v>8</v>
      </c>
      <c r="Q84" s="8">
        <f t="shared" si="94"/>
        <v>0</v>
      </c>
      <c r="R84" s="8">
        <f t="shared" si="94"/>
        <v>0</v>
      </c>
      <c r="S84" s="8">
        <f t="shared" si="94"/>
        <v>1.5</v>
      </c>
      <c r="T84" s="8">
        <f t="shared" si="94"/>
        <v>1</v>
      </c>
      <c r="U84" s="8">
        <f t="shared" si="94"/>
        <v>0</v>
      </c>
      <c r="V84" s="8">
        <f t="shared" si="94"/>
        <v>0</v>
      </c>
      <c r="W84" s="8">
        <f t="shared" si="94"/>
        <v>0</v>
      </c>
      <c r="X84" s="8">
        <f t="shared" si="94"/>
        <v>0</v>
      </c>
      <c r="Y84" s="8">
        <f t="shared" si="94"/>
        <v>0</v>
      </c>
      <c r="Z84" s="8">
        <f t="shared" si="94"/>
        <v>0</v>
      </c>
      <c r="AA84" s="9">
        <f t="shared" si="93"/>
        <v>2.5</v>
      </c>
      <c r="AC84" s="5">
        <v>8</v>
      </c>
      <c r="AD84" s="10">
        <f t="shared" si="82"/>
        <v>0</v>
      </c>
      <c r="AE84" s="10">
        <f t="shared" si="83"/>
        <v>0</v>
      </c>
      <c r="AF84" s="10">
        <f t="shared" si="84"/>
        <v>98316</v>
      </c>
      <c r="AG84" s="10">
        <f t="shared" si="85"/>
        <v>66723</v>
      </c>
      <c r="AH84" s="10">
        <f t="shared" si="86"/>
        <v>0</v>
      </c>
      <c r="AI84" s="10">
        <f t="shared" si="87"/>
        <v>0</v>
      </c>
      <c r="AJ84" s="10">
        <f t="shared" si="88"/>
        <v>0</v>
      </c>
      <c r="AK84" s="10">
        <f t="shared" si="89"/>
        <v>0</v>
      </c>
      <c r="AL84" s="10">
        <f t="shared" si="90"/>
        <v>0</v>
      </c>
      <c r="AM84" s="10">
        <f t="shared" si="91"/>
        <v>0</v>
      </c>
    </row>
    <row r="85" spans="1:39" ht="15" x14ac:dyDescent="0.25">
      <c r="A85" s="1"/>
      <c r="B85" s="11"/>
      <c r="C85" s="6">
        <v>2</v>
      </c>
      <c r="D85" s="5">
        <v>9</v>
      </c>
      <c r="E85" s="7">
        <f t="shared" si="95"/>
        <v>64912</v>
      </c>
      <c r="F85" s="7">
        <f t="shared" si="95"/>
        <v>66126</v>
      </c>
      <c r="G85" s="7">
        <f t="shared" si="95"/>
        <v>67339</v>
      </c>
      <c r="H85" s="7">
        <f t="shared" si="95"/>
        <v>68552</v>
      </c>
      <c r="I85" s="21">
        <f t="shared" si="80"/>
        <v>76251</v>
      </c>
      <c r="J85" s="21">
        <f t="shared" si="81"/>
        <v>76251</v>
      </c>
      <c r="K85" s="21">
        <f t="shared" si="81"/>
        <v>76251</v>
      </c>
      <c r="L85" s="21">
        <f t="shared" si="81"/>
        <v>76251</v>
      </c>
      <c r="M85" s="21">
        <f t="shared" si="81"/>
        <v>76251</v>
      </c>
      <c r="N85" s="21">
        <f t="shared" si="81"/>
        <v>76251</v>
      </c>
      <c r="P85" s="5">
        <v>9</v>
      </c>
      <c r="Q85" s="8">
        <f t="shared" si="94"/>
        <v>0</v>
      </c>
      <c r="R85" s="8">
        <f t="shared" si="94"/>
        <v>2</v>
      </c>
      <c r="S85" s="8">
        <f t="shared" si="94"/>
        <v>2</v>
      </c>
      <c r="T85" s="8">
        <f t="shared" si="94"/>
        <v>3</v>
      </c>
      <c r="U85" s="8">
        <f t="shared" si="94"/>
        <v>0</v>
      </c>
      <c r="V85" s="8">
        <f t="shared" si="94"/>
        <v>0</v>
      </c>
      <c r="W85" s="8">
        <f t="shared" si="94"/>
        <v>0</v>
      </c>
      <c r="X85" s="8">
        <f t="shared" si="94"/>
        <v>0</v>
      </c>
      <c r="Y85" s="8">
        <f t="shared" si="94"/>
        <v>0</v>
      </c>
      <c r="Z85" s="8">
        <f t="shared" si="94"/>
        <v>0</v>
      </c>
      <c r="AA85" s="9">
        <f t="shared" si="93"/>
        <v>7</v>
      </c>
      <c r="AC85" s="5">
        <v>9</v>
      </c>
      <c r="AD85" s="10">
        <f t="shared" si="82"/>
        <v>0</v>
      </c>
      <c r="AE85" s="10">
        <f t="shared" si="83"/>
        <v>132252</v>
      </c>
      <c r="AF85" s="10">
        <f t="shared" si="84"/>
        <v>134678</v>
      </c>
      <c r="AG85" s="10">
        <f t="shared" si="85"/>
        <v>205656</v>
      </c>
      <c r="AH85" s="10">
        <f t="shared" si="86"/>
        <v>0</v>
      </c>
      <c r="AI85" s="10">
        <f t="shared" si="87"/>
        <v>0</v>
      </c>
      <c r="AJ85" s="10">
        <f t="shared" si="88"/>
        <v>0</v>
      </c>
      <c r="AK85" s="10">
        <f t="shared" si="89"/>
        <v>0</v>
      </c>
      <c r="AL85" s="10">
        <f t="shared" si="90"/>
        <v>0</v>
      </c>
      <c r="AM85" s="10">
        <f t="shared" si="91"/>
        <v>0</v>
      </c>
    </row>
    <row r="86" spans="1:39" ht="15" x14ac:dyDescent="0.25">
      <c r="A86" s="1"/>
      <c r="B86" s="11"/>
      <c r="C86" s="6">
        <v>1</v>
      </c>
      <c r="D86" s="5">
        <v>10</v>
      </c>
      <c r="E86" s="7">
        <f t="shared" si="95"/>
        <v>66690</v>
      </c>
      <c r="F86" s="7">
        <f t="shared" si="95"/>
        <v>67938</v>
      </c>
      <c r="G86" s="7">
        <f t="shared" si="95"/>
        <v>69186</v>
      </c>
      <c r="H86" s="7">
        <f t="shared" si="95"/>
        <v>70434</v>
      </c>
      <c r="I86" s="21">
        <f t="shared" si="80"/>
        <v>78133</v>
      </c>
      <c r="J86" s="21">
        <f t="shared" si="81"/>
        <v>78133</v>
      </c>
      <c r="K86" s="21">
        <f t="shared" si="81"/>
        <v>78133</v>
      </c>
      <c r="L86" s="21">
        <f t="shared" si="81"/>
        <v>78133</v>
      </c>
      <c r="M86" s="21">
        <f t="shared" si="81"/>
        <v>78133</v>
      </c>
      <c r="N86" s="21">
        <f t="shared" si="81"/>
        <v>78133</v>
      </c>
      <c r="P86" s="5">
        <v>10</v>
      </c>
      <c r="Q86" s="8">
        <f t="shared" si="94"/>
        <v>0</v>
      </c>
      <c r="R86" s="8">
        <f t="shared" si="94"/>
        <v>0</v>
      </c>
      <c r="S86" s="8">
        <f t="shared" si="94"/>
        <v>1</v>
      </c>
      <c r="T86" s="8">
        <f t="shared" si="94"/>
        <v>1</v>
      </c>
      <c r="U86" s="8">
        <f t="shared" si="94"/>
        <v>3</v>
      </c>
      <c r="V86" s="8">
        <f t="shared" si="94"/>
        <v>0</v>
      </c>
      <c r="W86" s="8">
        <f t="shared" si="94"/>
        <v>0</v>
      </c>
      <c r="X86" s="8">
        <f t="shared" si="94"/>
        <v>0</v>
      </c>
      <c r="Y86" s="8">
        <f t="shared" si="94"/>
        <v>0</v>
      </c>
      <c r="Z86" s="8">
        <f t="shared" si="94"/>
        <v>0</v>
      </c>
      <c r="AA86" s="9">
        <f t="shared" si="93"/>
        <v>5</v>
      </c>
      <c r="AC86" s="5">
        <v>10</v>
      </c>
      <c r="AD86" s="10">
        <f t="shared" si="82"/>
        <v>0</v>
      </c>
      <c r="AE86" s="10">
        <f t="shared" si="83"/>
        <v>0</v>
      </c>
      <c r="AF86" s="10">
        <f t="shared" si="84"/>
        <v>69186</v>
      </c>
      <c r="AG86" s="10">
        <f t="shared" si="85"/>
        <v>70434</v>
      </c>
      <c r="AH86" s="10">
        <f t="shared" si="86"/>
        <v>234399</v>
      </c>
      <c r="AI86" s="10">
        <f t="shared" si="87"/>
        <v>0</v>
      </c>
      <c r="AJ86" s="10">
        <f t="shared" si="88"/>
        <v>0</v>
      </c>
      <c r="AK86" s="10">
        <f t="shared" si="89"/>
        <v>0</v>
      </c>
      <c r="AL86" s="10">
        <f t="shared" si="90"/>
        <v>0</v>
      </c>
      <c r="AM86" s="10">
        <f t="shared" si="91"/>
        <v>0</v>
      </c>
    </row>
    <row r="87" spans="1:39" ht="15" x14ac:dyDescent="0.25">
      <c r="A87" s="1"/>
      <c r="B87" s="13"/>
      <c r="C87" s="6" t="s">
        <v>18</v>
      </c>
      <c r="D87" s="5">
        <v>11</v>
      </c>
      <c r="E87" s="7">
        <v>68518</v>
      </c>
      <c r="F87" s="7">
        <f>E87+(F69-E69)</f>
        <v>69802</v>
      </c>
      <c r="G87" s="7">
        <f t="shared" ref="G87:H87" si="96">F87+(G69-F69)</f>
        <v>71085</v>
      </c>
      <c r="H87" s="7">
        <f t="shared" si="96"/>
        <v>72368</v>
      </c>
      <c r="I87" s="21">
        <f>H87+7699</f>
        <v>80067</v>
      </c>
      <c r="J87" s="21">
        <f>I87</f>
        <v>80067</v>
      </c>
      <c r="K87" s="21">
        <f>J87</f>
        <v>80067</v>
      </c>
      <c r="L87" s="21">
        <f>K87</f>
        <v>80067</v>
      </c>
      <c r="M87" s="21">
        <f>L87</f>
        <v>80067</v>
      </c>
      <c r="N87" s="21">
        <f>M87</f>
        <v>80067</v>
      </c>
      <c r="P87" s="5">
        <v>11</v>
      </c>
      <c r="Q87" s="8">
        <f>SUM(Q68:Q69)</f>
        <v>1</v>
      </c>
      <c r="R87" s="8">
        <f t="shared" ref="R87:Z87" si="97">SUM(R68:R69)</f>
        <v>1</v>
      </c>
      <c r="S87" s="8">
        <f t="shared" si="97"/>
        <v>6</v>
      </c>
      <c r="T87" s="8">
        <f t="shared" si="97"/>
        <v>13</v>
      </c>
      <c r="U87" s="8">
        <f t="shared" si="97"/>
        <v>6</v>
      </c>
      <c r="V87" s="8">
        <f t="shared" si="97"/>
        <v>7</v>
      </c>
      <c r="W87" s="8">
        <f t="shared" si="97"/>
        <v>5</v>
      </c>
      <c r="X87" s="8">
        <f t="shared" si="97"/>
        <v>7</v>
      </c>
      <c r="Y87" s="8">
        <f t="shared" si="97"/>
        <v>11</v>
      </c>
      <c r="Z87" s="8">
        <f t="shared" si="97"/>
        <v>1</v>
      </c>
      <c r="AA87" s="9">
        <f t="shared" si="93"/>
        <v>58</v>
      </c>
      <c r="AC87" s="5">
        <v>11</v>
      </c>
      <c r="AD87" s="10">
        <f t="shared" si="82"/>
        <v>68518</v>
      </c>
      <c r="AE87" s="10">
        <f t="shared" si="83"/>
        <v>69802</v>
      </c>
      <c r="AF87" s="10">
        <f t="shared" si="84"/>
        <v>426510</v>
      </c>
      <c r="AG87" s="10">
        <f t="shared" si="85"/>
        <v>940784</v>
      </c>
      <c r="AH87" s="10">
        <f t="shared" si="86"/>
        <v>480402</v>
      </c>
      <c r="AI87" s="10">
        <f t="shared" si="87"/>
        <v>560469</v>
      </c>
      <c r="AJ87" s="10">
        <f t="shared" si="88"/>
        <v>400335</v>
      </c>
      <c r="AK87" s="10">
        <f t="shared" si="89"/>
        <v>560469</v>
      </c>
      <c r="AL87" s="10">
        <f t="shared" si="90"/>
        <v>880737</v>
      </c>
      <c r="AM87" s="10">
        <f t="shared" si="91"/>
        <v>80067</v>
      </c>
    </row>
    <row r="88" spans="1:39" ht="14.45" customHeight="1" x14ac:dyDescent="0.2">
      <c r="A88" s="1"/>
      <c r="B88" s="11"/>
      <c r="C88" s="14"/>
      <c r="D88" s="14"/>
      <c r="E88" s="14"/>
      <c r="F88" s="15"/>
      <c r="G88" s="15"/>
      <c r="H88" s="15"/>
      <c r="I88" s="15"/>
      <c r="J88" s="15"/>
      <c r="K88" s="15"/>
      <c r="L88" s="15"/>
      <c r="M88" s="15"/>
      <c r="N88" s="15"/>
      <c r="P88" s="14"/>
      <c r="Q88" s="16">
        <f>SUM(Q77:Q87)</f>
        <v>8</v>
      </c>
      <c r="R88" s="16">
        <f t="shared" ref="R88:Z88" si="98">SUM(R77:R87)</f>
        <v>4</v>
      </c>
      <c r="S88" s="16">
        <f t="shared" si="98"/>
        <v>11.5</v>
      </c>
      <c r="T88" s="16">
        <f t="shared" si="98"/>
        <v>21</v>
      </c>
      <c r="U88" s="16">
        <f t="shared" si="98"/>
        <v>10</v>
      </c>
      <c r="V88" s="16">
        <f t="shared" si="98"/>
        <v>7</v>
      </c>
      <c r="W88" s="16">
        <f t="shared" si="98"/>
        <v>5</v>
      </c>
      <c r="X88" s="16">
        <f t="shared" si="98"/>
        <v>7</v>
      </c>
      <c r="Y88" s="16">
        <f t="shared" si="98"/>
        <v>11</v>
      </c>
      <c r="Z88" s="16">
        <f t="shared" si="98"/>
        <v>1</v>
      </c>
      <c r="AA88" s="17">
        <f>SUM(AA77:AA87)</f>
        <v>85.5</v>
      </c>
      <c r="AC88" s="27">
        <f>SUM(AD77:AM87)</f>
        <v>6308666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x14ac:dyDescent="0.2">
      <c r="A89" s="1"/>
      <c r="B89" s="2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P89" s="14"/>
      <c r="Q89" s="18"/>
      <c r="R89" s="18"/>
      <c r="S89" s="18"/>
      <c r="T89" s="18"/>
      <c r="U89" s="18"/>
      <c r="V89" s="18"/>
      <c r="W89" s="18"/>
      <c r="X89" s="18"/>
      <c r="Y89" s="18"/>
      <c r="Z89" s="19">
        <f>AA87/AA88</f>
        <v>0.67836257309941517</v>
      </c>
      <c r="AA89" s="17">
        <f>SUM(Q88:Z88)</f>
        <v>85.5</v>
      </c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1" spans="1:39" x14ac:dyDescent="0.2">
      <c r="B91" s="22"/>
      <c r="V91" s="23"/>
    </row>
  </sheetData>
  <mergeCells count="53">
    <mergeCell ref="C1:N1"/>
    <mergeCell ref="C2:N2"/>
    <mergeCell ref="C3:N3"/>
    <mergeCell ref="C21:N21"/>
    <mergeCell ref="C37:N37"/>
    <mergeCell ref="C38:N38"/>
    <mergeCell ref="C19:N19"/>
    <mergeCell ref="C20:N20"/>
    <mergeCell ref="C55:N55"/>
    <mergeCell ref="C56:N56"/>
    <mergeCell ref="C57:N57"/>
    <mergeCell ref="C39:N39"/>
    <mergeCell ref="K40:N40"/>
    <mergeCell ref="C75:N75"/>
    <mergeCell ref="I76:N76"/>
    <mergeCell ref="P74:AA74"/>
    <mergeCell ref="J58:N58"/>
    <mergeCell ref="C73:N73"/>
    <mergeCell ref="C74:N74"/>
    <mergeCell ref="P37:AA37"/>
    <mergeCell ref="AC37:AM37"/>
    <mergeCell ref="P1:AA1"/>
    <mergeCell ref="AC1:AM1"/>
    <mergeCell ref="P2:AA2"/>
    <mergeCell ref="AC2:AM2"/>
    <mergeCell ref="P3:AA3"/>
    <mergeCell ref="AC3:AM3"/>
    <mergeCell ref="AC16:AM17"/>
    <mergeCell ref="P19:AA19"/>
    <mergeCell ref="AC19:AM19"/>
    <mergeCell ref="P20:AA20"/>
    <mergeCell ref="AC20:AM20"/>
    <mergeCell ref="P21:AA21"/>
    <mergeCell ref="AC21:AM21"/>
    <mergeCell ref="AC34:AM35"/>
    <mergeCell ref="AC38:AM38"/>
    <mergeCell ref="P39:AA39"/>
    <mergeCell ref="AC39:AM39"/>
    <mergeCell ref="AC52:AM53"/>
    <mergeCell ref="P55:AA55"/>
    <mergeCell ref="AC55:AM55"/>
    <mergeCell ref="P38:AA38"/>
    <mergeCell ref="AC74:AM74"/>
    <mergeCell ref="P75:AA75"/>
    <mergeCell ref="AC75:AM75"/>
    <mergeCell ref="AC88:AM89"/>
    <mergeCell ref="P56:AA56"/>
    <mergeCell ref="AC56:AM56"/>
    <mergeCell ref="P57:AA57"/>
    <mergeCell ref="AC57:AM57"/>
    <mergeCell ref="AC70:AM71"/>
    <mergeCell ref="P73:AA73"/>
    <mergeCell ref="AC73:AM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9" workbookViewId="0">
      <selection activeCell="D65" sqref="D65"/>
    </sheetView>
  </sheetViews>
  <sheetFormatPr defaultRowHeight="15" x14ac:dyDescent="0.25"/>
  <cols>
    <col min="1" max="16384" width="9.140625" style="29"/>
  </cols>
  <sheetData>
    <row r="1" spans="1:1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1" t="s">
        <v>6</v>
      </c>
      <c r="B4" s="31" t="s">
        <v>7</v>
      </c>
      <c r="C4" s="31" t="s">
        <v>8</v>
      </c>
      <c r="D4" s="31" t="s">
        <v>9</v>
      </c>
      <c r="E4" s="31" t="s">
        <v>10</v>
      </c>
      <c r="F4" s="31" t="s">
        <v>11</v>
      </c>
      <c r="G4" s="31" t="s">
        <v>12</v>
      </c>
      <c r="H4" s="31" t="s">
        <v>13</v>
      </c>
      <c r="I4" s="31" t="s">
        <v>14</v>
      </c>
      <c r="J4" s="31" t="s">
        <v>15</v>
      </c>
      <c r="K4" s="31" t="s">
        <v>16</v>
      </c>
    </row>
    <row r="5" spans="1:11" x14ac:dyDescent="0.25">
      <c r="A5" s="31">
        <v>1</v>
      </c>
      <c r="B5" s="25">
        <v>52185</v>
      </c>
      <c r="C5" s="25">
        <v>53271</v>
      </c>
      <c r="D5" s="25">
        <v>54356</v>
      </c>
      <c r="E5" s="25">
        <v>55440</v>
      </c>
      <c r="F5" s="25">
        <v>56525</v>
      </c>
      <c r="G5" s="25">
        <v>57610</v>
      </c>
      <c r="H5" s="25">
        <v>58695</v>
      </c>
      <c r="I5" s="25">
        <v>59780</v>
      </c>
      <c r="J5" s="25">
        <v>60864</v>
      </c>
      <c r="K5" s="25">
        <v>61949</v>
      </c>
    </row>
    <row r="6" spans="1:11" x14ac:dyDescent="0.25">
      <c r="A6" s="31">
        <v>2</v>
      </c>
      <c r="B6" s="25">
        <v>53185</v>
      </c>
      <c r="C6" s="25">
        <v>54271</v>
      </c>
      <c r="D6" s="25">
        <v>55356</v>
      </c>
      <c r="E6" s="25">
        <v>56440</v>
      </c>
      <c r="F6" s="25">
        <v>57525</v>
      </c>
      <c r="G6" s="25">
        <v>58610</v>
      </c>
      <c r="H6" s="25">
        <v>59695</v>
      </c>
      <c r="I6" s="25">
        <v>60780</v>
      </c>
      <c r="J6" s="25">
        <v>61864</v>
      </c>
      <c r="K6" s="25">
        <v>62949</v>
      </c>
    </row>
    <row r="7" spans="1:11" x14ac:dyDescent="0.25">
      <c r="A7" s="31">
        <v>3</v>
      </c>
      <c r="B7" s="25">
        <v>54185</v>
      </c>
      <c r="C7" s="25">
        <v>55271</v>
      </c>
      <c r="D7" s="25">
        <v>56356</v>
      </c>
      <c r="E7" s="25">
        <v>57440</v>
      </c>
      <c r="F7" s="25">
        <v>58525</v>
      </c>
      <c r="G7" s="25">
        <v>59610</v>
      </c>
      <c r="H7" s="25">
        <v>60695</v>
      </c>
      <c r="I7" s="25">
        <v>61780</v>
      </c>
      <c r="J7" s="25">
        <v>62864</v>
      </c>
      <c r="K7" s="25">
        <v>63949</v>
      </c>
    </row>
    <row r="8" spans="1:11" x14ac:dyDescent="0.25">
      <c r="A8" s="31">
        <v>4</v>
      </c>
      <c r="B8" s="25">
        <v>55185</v>
      </c>
      <c r="C8" s="25">
        <v>56271</v>
      </c>
      <c r="D8" s="25">
        <v>57356</v>
      </c>
      <c r="E8" s="25">
        <v>58440</v>
      </c>
      <c r="F8" s="25">
        <v>59525</v>
      </c>
      <c r="G8" s="25">
        <v>60610</v>
      </c>
      <c r="H8" s="25">
        <v>61695</v>
      </c>
      <c r="I8" s="25">
        <v>62780</v>
      </c>
      <c r="J8" s="25">
        <v>63864</v>
      </c>
      <c r="K8" s="25">
        <v>64949</v>
      </c>
    </row>
    <row r="9" spans="1:11" x14ac:dyDescent="0.25">
      <c r="A9" s="31">
        <v>5</v>
      </c>
      <c r="B9" s="25">
        <v>56185</v>
      </c>
      <c r="C9" s="25">
        <v>57271</v>
      </c>
      <c r="D9" s="25">
        <v>58356</v>
      </c>
      <c r="E9" s="25">
        <v>59440</v>
      </c>
      <c r="F9" s="25">
        <v>60525</v>
      </c>
      <c r="G9" s="25">
        <v>61610</v>
      </c>
      <c r="H9" s="25">
        <v>62695</v>
      </c>
      <c r="I9" s="25">
        <v>63780</v>
      </c>
      <c r="J9" s="25">
        <v>64864</v>
      </c>
      <c r="K9" s="25">
        <v>65949</v>
      </c>
    </row>
    <row r="10" spans="1:11" x14ac:dyDescent="0.25">
      <c r="A10" s="31">
        <v>6</v>
      </c>
      <c r="B10" s="25">
        <v>57775</v>
      </c>
      <c r="C10" s="25">
        <v>58891</v>
      </c>
      <c r="D10" s="25">
        <v>60007</v>
      </c>
      <c r="E10" s="25">
        <v>61122</v>
      </c>
      <c r="F10" s="25">
        <v>62238</v>
      </c>
      <c r="G10" s="25">
        <v>63353</v>
      </c>
      <c r="H10" s="25">
        <v>64469</v>
      </c>
      <c r="I10" s="25">
        <v>65585</v>
      </c>
      <c r="J10" s="25">
        <v>66700</v>
      </c>
      <c r="K10" s="25">
        <v>67816</v>
      </c>
    </row>
    <row r="11" spans="1:11" x14ac:dyDescent="0.25">
      <c r="A11" s="31">
        <v>7</v>
      </c>
      <c r="B11" s="25">
        <v>59409</v>
      </c>
      <c r="C11" s="25">
        <v>60557</v>
      </c>
      <c r="D11" s="25">
        <v>61705</v>
      </c>
      <c r="E11" s="25">
        <v>62852</v>
      </c>
      <c r="F11" s="25">
        <v>63999</v>
      </c>
      <c r="G11" s="25">
        <v>65146</v>
      </c>
      <c r="H11" s="25">
        <v>66294</v>
      </c>
      <c r="I11" s="25">
        <v>67441</v>
      </c>
      <c r="J11" s="25">
        <v>68588</v>
      </c>
      <c r="K11" s="25">
        <v>69735</v>
      </c>
    </row>
    <row r="12" spans="1:11" x14ac:dyDescent="0.25">
      <c r="A12" s="31">
        <v>8</v>
      </c>
      <c r="B12" s="25">
        <v>61090</v>
      </c>
      <c r="C12" s="25">
        <v>62271</v>
      </c>
      <c r="D12" s="25">
        <v>63451</v>
      </c>
      <c r="E12" s="25">
        <v>64630</v>
      </c>
      <c r="F12" s="25">
        <v>65810</v>
      </c>
      <c r="G12" s="25">
        <v>66990</v>
      </c>
      <c r="H12" s="25">
        <v>68170</v>
      </c>
      <c r="I12" s="25">
        <v>69350</v>
      </c>
      <c r="J12" s="25">
        <v>70530</v>
      </c>
      <c r="K12" s="25">
        <v>71709</v>
      </c>
    </row>
    <row r="13" spans="1:11" x14ac:dyDescent="0.25">
      <c r="A13" s="31">
        <v>9</v>
      </c>
      <c r="B13" s="25">
        <v>62819</v>
      </c>
      <c r="C13" s="25">
        <v>64033</v>
      </c>
      <c r="D13" s="25">
        <v>65246</v>
      </c>
      <c r="E13" s="25">
        <v>66459</v>
      </c>
      <c r="F13" s="25">
        <v>67673</v>
      </c>
      <c r="G13" s="25">
        <v>68886</v>
      </c>
      <c r="H13" s="25">
        <v>70100</v>
      </c>
      <c r="I13" s="25">
        <v>71313</v>
      </c>
      <c r="J13" s="25">
        <v>72526</v>
      </c>
      <c r="K13" s="25">
        <v>73739</v>
      </c>
    </row>
    <row r="14" spans="1:11" x14ac:dyDescent="0.25">
      <c r="A14" s="31">
        <v>10</v>
      </c>
      <c r="B14" s="25">
        <v>64597</v>
      </c>
      <c r="C14" s="25">
        <v>65845</v>
      </c>
      <c r="D14" s="25">
        <v>67093</v>
      </c>
      <c r="E14" s="25">
        <v>68341</v>
      </c>
      <c r="F14" s="25">
        <v>69588</v>
      </c>
      <c r="G14" s="25">
        <v>70836</v>
      </c>
      <c r="H14" s="25">
        <v>72084</v>
      </c>
      <c r="I14" s="25">
        <v>73332</v>
      </c>
      <c r="J14" s="25">
        <v>74579</v>
      </c>
      <c r="K14" s="25">
        <v>75827</v>
      </c>
    </row>
    <row r="15" spans="1:11" x14ac:dyDescent="0.25">
      <c r="A15" s="31">
        <v>11</v>
      </c>
      <c r="B15" s="25">
        <v>66425</v>
      </c>
      <c r="C15" s="25">
        <v>67709</v>
      </c>
      <c r="D15" s="25">
        <v>68992</v>
      </c>
      <c r="E15" s="25">
        <v>70275</v>
      </c>
      <c r="F15" s="25">
        <v>71558</v>
      </c>
      <c r="G15" s="25">
        <v>72841</v>
      </c>
      <c r="H15" s="25">
        <v>74125</v>
      </c>
      <c r="I15" s="25">
        <v>75408</v>
      </c>
      <c r="J15" s="25">
        <v>76691</v>
      </c>
      <c r="K15" s="25">
        <v>77974</v>
      </c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s="30" t="s">
        <v>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0" t="s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s="31" t="s">
        <v>6</v>
      </c>
      <c r="B20" s="31" t="s">
        <v>7</v>
      </c>
      <c r="C20" s="31" t="s">
        <v>8</v>
      </c>
      <c r="D20" s="31" t="s">
        <v>9</v>
      </c>
      <c r="E20" s="31" t="s">
        <v>10</v>
      </c>
      <c r="F20" s="31" t="s">
        <v>11</v>
      </c>
      <c r="G20" s="31" t="s">
        <v>12</v>
      </c>
      <c r="H20" s="33" t="s">
        <v>13</v>
      </c>
      <c r="I20" s="33"/>
      <c r="J20" s="33"/>
      <c r="K20" s="33"/>
    </row>
    <row r="21" spans="1:11" x14ac:dyDescent="0.25">
      <c r="A21" s="31">
        <v>1</v>
      </c>
      <c r="B21" s="25">
        <v>52663</v>
      </c>
      <c r="C21" s="25">
        <v>53749</v>
      </c>
      <c r="D21" s="25">
        <v>54834</v>
      </c>
      <c r="E21" s="25">
        <v>55918</v>
      </c>
      <c r="F21" s="25">
        <v>57003</v>
      </c>
      <c r="G21" s="25">
        <v>58088</v>
      </c>
      <c r="H21" s="34">
        <v>63221</v>
      </c>
      <c r="I21" s="34">
        <v>63221</v>
      </c>
      <c r="J21" s="34">
        <v>63221</v>
      </c>
      <c r="K21" s="34">
        <v>63221</v>
      </c>
    </row>
    <row r="22" spans="1:11" x14ac:dyDescent="0.25">
      <c r="A22" s="31">
        <v>2</v>
      </c>
      <c r="B22" s="25">
        <v>53663</v>
      </c>
      <c r="C22" s="25">
        <v>54749</v>
      </c>
      <c r="D22" s="25">
        <v>55834</v>
      </c>
      <c r="E22" s="25">
        <v>56918</v>
      </c>
      <c r="F22" s="25">
        <v>58003</v>
      </c>
      <c r="G22" s="25">
        <v>59088</v>
      </c>
      <c r="H22" s="34">
        <v>64221</v>
      </c>
      <c r="I22" s="34">
        <v>64221</v>
      </c>
      <c r="J22" s="34">
        <v>64221</v>
      </c>
      <c r="K22" s="34">
        <v>64221</v>
      </c>
    </row>
    <row r="23" spans="1:11" x14ac:dyDescent="0.25">
      <c r="A23" s="31">
        <v>3</v>
      </c>
      <c r="B23" s="25">
        <v>54663</v>
      </c>
      <c r="C23" s="25">
        <v>55749</v>
      </c>
      <c r="D23" s="25">
        <v>56834</v>
      </c>
      <c r="E23" s="25">
        <v>57918</v>
      </c>
      <c r="F23" s="25">
        <v>59003</v>
      </c>
      <c r="G23" s="25">
        <v>60088</v>
      </c>
      <c r="H23" s="34">
        <v>65221</v>
      </c>
      <c r="I23" s="34">
        <v>65221</v>
      </c>
      <c r="J23" s="34">
        <v>65221</v>
      </c>
      <c r="K23" s="34">
        <v>65221</v>
      </c>
    </row>
    <row r="24" spans="1:11" x14ac:dyDescent="0.25">
      <c r="A24" s="31">
        <v>4</v>
      </c>
      <c r="B24" s="25">
        <v>55663</v>
      </c>
      <c r="C24" s="25">
        <v>56749</v>
      </c>
      <c r="D24" s="25">
        <v>57834</v>
      </c>
      <c r="E24" s="25">
        <v>58918</v>
      </c>
      <c r="F24" s="25">
        <v>60003</v>
      </c>
      <c r="G24" s="25">
        <v>61088</v>
      </c>
      <c r="H24" s="34">
        <v>66221</v>
      </c>
      <c r="I24" s="34">
        <v>66221</v>
      </c>
      <c r="J24" s="34">
        <v>66221</v>
      </c>
      <c r="K24" s="34">
        <v>66221</v>
      </c>
    </row>
    <row r="25" spans="1:11" x14ac:dyDescent="0.25">
      <c r="A25" s="31">
        <v>5</v>
      </c>
      <c r="B25" s="25">
        <v>56663</v>
      </c>
      <c r="C25" s="25">
        <v>57749</v>
      </c>
      <c r="D25" s="25">
        <v>58834</v>
      </c>
      <c r="E25" s="25">
        <v>59918</v>
      </c>
      <c r="F25" s="25">
        <v>61003</v>
      </c>
      <c r="G25" s="25">
        <v>62088</v>
      </c>
      <c r="H25" s="34">
        <v>67221</v>
      </c>
      <c r="I25" s="34">
        <v>67221</v>
      </c>
      <c r="J25" s="34">
        <v>67221</v>
      </c>
      <c r="K25" s="34">
        <v>67221</v>
      </c>
    </row>
    <row r="26" spans="1:11" x14ac:dyDescent="0.25">
      <c r="A26" s="31">
        <v>6</v>
      </c>
      <c r="B26" s="25">
        <v>58253</v>
      </c>
      <c r="C26" s="25">
        <v>59369</v>
      </c>
      <c r="D26" s="25">
        <v>60485</v>
      </c>
      <c r="E26" s="25">
        <v>61600</v>
      </c>
      <c r="F26" s="25">
        <v>62716</v>
      </c>
      <c r="G26" s="25">
        <v>63831</v>
      </c>
      <c r="H26" s="34">
        <v>68964</v>
      </c>
      <c r="I26" s="34">
        <v>68964</v>
      </c>
      <c r="J26" s="34">
        <v>68964</v>
      </c>
      <c r="K26" s="34">
        <v>68964</v>
      </c>
    </row>
    <row r="27" spans="1:11" x14ac:dyDescent="0.25">
      <c r="A27" s="31">
        <v>7</v>
      </c>
      <c r="B27" s="25">
        <v>59887</v>
      </c>
      <c r="C27" s="25">
        <v>61035</v>
      </c>
      <c r="D27" s="25">
        <v>62183</v>
      </c>
      <c r="E27" s="25">
        <v>63330</v>
      </c>
      <c r="F27" s="25">
        <v>64477</v>
      </c>
      <c r="G27" s="25">
        <v>65624</v>
      </c>
      <c r="H27" s="34">
        <v>70757</v>
      </c>
      <c r="I27" s="34">
        <v>70757</v>
      </c>
      <c r="J27" s="34">
        <v>70757</v>
      </c>
      <c r="K27" s="34">
        <v>70757</v>
      </c>
    </row>
    <row r="28" spans="1:11" x14ac:dyDescent="0.25">
      <c r="A28" s="31">
        <v>8</v>
      </c>
      <c r="B28" s="25">
        <v>61568</v>
      </c>
      <c r="C28" s="25">
        <v>62749</v>
      </c>
      <c r="D28" s="25">
        <v>63929</v>
      </c>
      <c r="E28" s="25">
        <v>65108</v>
      </c>
      <c r="F28" s="25">
        <v>66288</v>
      </c>
      <c r="G28" s="25">
        <v>67468</v>
      </c>
      <c r="H28" s="34">
        <v>72601</v>
      </c>
      <c r="I28" s="34">
        <v>72601</v>
      </c>
      <c r="J28" s="34">
        <v>72601</v>
      </c>
      <c r="K28" s="34">
        <v>72601</v>
      </c>
    </row>
    <row r="29" spans="1:11" x14ac:dyDescent="0.25">
      <c r="A29" s="31">
        <v>9</v>
      </c>
      <c r="B29" s="25">
        <v>63297</v>
      </c>
      <c r="C29" s="25">
        <v>64511</v>
      </c>
      <c r="D29" s="25">
        <v>65724</v>
      </c>
      <c r="E29" s="25">
        <v>66937</v>
      </c>
      <c r="F29" s="25">
        <v>68151</v>
      </c>
      <c r="G29" s="25">
        <v>69364</v>
      </c>
      <c r="H29" s="34">
        <v>74497</v>
      </c>
      <c r="I29" s="34">
        <v>74497</v>
      </c>
      <c r="J29" s="34">
        <v>74497</v>
      </c>
      <c r="K29" s="34">
        <v>74497</v>
      </c>
    </row>
    <row r="30" spans="1:11" x14ac:dyDescent="0.25">
      <c r="A30" s="31">
        <v>10</v>
      </c>
      <c r="B30" s="25">
        <v>65075</v>
      </c>
      <c r="C30" s="25">
        <v>66323</v>
      </c>
      <c r="D30" s="25">
        <v>67571</v>
      </c>
      <c r="E30" s="25">
        <v>68819</v>
      </c>
      <c r="F30" s="25">
        <v>70066</v>
      </c>
      <c r="G30" s="25">
        <v>71314</v>
      </c>
      <c r="H30" s="34">
        <v>76447</v>
      </c>
      <c r="I30" s="34">
        <v>76447</v>
      </c>
      <c r="J30" s="34">
        <v>76447</v>
      </c>
      <c r="K30" s="34">
        <v>76447</v>
      </c>
    </row>
    <row r="31" spans="1:11" x14ac:dyDescent="0.25">
      <c r="A31" s="31">
        <v>11</v>
      </c>
      <c r="B31" s="25">
        <v>66903</v>
      </c>
      <c r="C31" s="25">
        <v>68187</v>
      </c>
      <c r="D31" s="25">
        <v>69470</v>
      </c>
      <c r="E31" s="25">
        <v>70753</v>
      </c>
      <c r="F31" s="25">
        <v>72036</v>
      </c>
      <c r="G31" s="25">
        <v>73319</v>
      </c>
      <c r="H31" s="34">
        <v>78452</v>
      </c>
      <c r="I31" s="34">
        <v>78452</v>
      </c>
      <c r="J31" s="34">
        <v>78452</v>
      </c>
      <c r="K31" s="34">
        <v>78452</v>
      </c>
    </row>
    <row r="32" spans="1:1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30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30" t="s">
        <v>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A35" s="30" t="s">
        <v>27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31" t="s">
        <v>6</v>
      </c>
      <c r="B36" s="31" t="s">
        <v>7</v>
      </c>
      <c r="C36" s="31" t="s">
        <v>8</v>
      </c>
      <c r="D36" s="31" t="s">
        <v>9</v>
      </c>
      <c r="E36" s="31" t="s">
        <v>10</v>
      </c>
      <c r="F36" s="31" t="s">
        <v>11</v>
      </c>
      <c r="G36" s="33" t="s">
        <v>12</v>
      </c>
      <c r="H36" s="33"/>
      <c r="I36" s="33"/>
      <c r="J36" s="33"/>
      <c r="K36" s="33"/>
    </row>
    <row r="37" spans="1:11" x14ac:dyDescent="0.25">
      <c r="A37" s="31">
        <v>1</v>
      </c>
      <c r="B37" s="25">
        <v>53540</v>
      </c>
      <c r="C37" s="25">
        <v>54626</v>
      </c>
      <c r="D37" s="25">
        <v>55711</v>
      </c>
      <c r="E37" s="25">
        <v>56795</v>
      </c>
      <c r="F37" s="25">
        <v>57880</v>
      </c>
      <c r="G37" s="34">
        <v>64296</v>
      </c>
      <c r="H37" s="34">
        <v>64296</v>
      </c>
      <c r="I37" s="34">
        <v>64296</v>
      </c>
      <c r="J37" s="34">
        <v>64296</v>
      </c>
      <c r="K37" s="34">
        <v>64296</v>
      </c>
    </row>
    <row r="38" spans="1:11" x14ac:dyDescent="0.25">
      <c r="A38" s="31">
        <v>2</v>
      </c>
      <c r="B38" s="25">
        <v>54540</v>
      </c>
      <c r="C38" s="25">
        <v>55626</v>
      </c>
      <c r="D38" s="25">
        <v>56711</v>
      </c>
      <c r="E38" s="25">
        <v>57795</v>
      </c>
      <c r="F38" s="25">
        <v>58880</v>
      </c>
      <c r="G38" s="34">
        <v>65296</v>
      </c>
      <c r="H38" s="34">
        <v>65296</v>
      </c>
      <c r="I38" s="34">
        <v>65296</v>
      </c>
      <c r="J38" s="34">
        <v>65296</v>
      </c>
      <c r="K38" s="34">
        <v>65296</v>
      </c>
    </row>
    <row r="39" spans="1:11" x14ac:dyDescent="0.25">
      <c r="A39" s="31">
        <v>3</v>
      </c>
      <c r="B39" s="25">
        <v>55540</v>
      </c>
      <c r="C39" s="25">
        <v>56626</v>
      </c>
      <c r="D39" s="25">
        <v>57711</v>
      </c>
      <c r="E39" s="25">
        <v>58795</v>
      </c>
      <c r="F39" s="25">
        <v>59880</v>
      </c>
      <c r="G39" s="34">
        <v>66296</v>
      </c>
      <c r="H39" s="34">
        <v>66296</v>
      </c>
      <c r="I39" s="34">
        <v>66296</v>
      </c>
      <c r="J39" s="34">
        <v>66296</v>
      </c>
      <c r="K39" s="34">
        <v>66296</v>
      </c>
    </row>
    <row r="40" spans="1:11" x14ac:dyDescent="0.25">
      <c r="A40" s="31">
        <v>4</v>
      </c>
      <c r="B40" s="25">
        <v>56540</v>
      </c>
      <c r="C40" s="25">
        <v>57626</v>
      </c>
      <c r="D40" s="25">
        <v>58711</v>
      </c>
      <c r="E40" s="25">
        <v>59795</v>
      </c>
      <c r="F40" s="25">
        <v>60880</v>
      </c>
      <c r="G40" s="34">
        <v>67296</v>
      </c>
      <c r="H40" s="34">
        <v>67296</v>
      </c>
      <c r="I40" s="34">
        <v>67296</v>
      </c>
      <c r="J40" s="34">
        <v>67296</v>
      </c>
      <c r="K40" s="34">
        <v>67296</v>
      </c>
    </row>
    <row r="41" spans="1:11" x14ac:dyDescent="0.25">
      <c r="A41" s="31">
        <v>5</v>
      </c>
      <c r="B41" s="25">
        <v>57540</v>
      </c>
      <c r="C41" s="25">
        <v>58626</v>
      </c>
      <c r="D41" s="25">
        <v>59711</v>
      </c>
      <c r="E41" s="25">
        <v>60795</v>
      </c>
      <c r="F41" s="25">
        <v>61880</v>
      </c>
      <c r="G41" s="34">
        <v>68296</v>
      </c>
      <c r="H41" s="34">
        <v>68296</v>
      </c>
      <c r="I41" s="34">
        <v>68296</v>
      </c>
      <c r="J41" s="34">
        <v>68296</v>
      </c>
      <c r="K41" s="34">
        <v>68296</v>
      </c>
    </row>
    <row r="42" spans="1:11" x14ac:dyDescent="0.25">
      <c r="A42" s="31">
        <v>6</v>
      </c>
      <c r="B42" s="25">
        <v>59130</v>
      </c>
      <c r="C42" s="25">
        <v>60246</v>
      </c>
      <c r="D42" s="25">
        <v>61362</v>
      </c>
      <c r="E42" s="25">
        <v>62477</v>
      </c>
      <c r="F42" s="25">
        <v>63593</v>
      </c>
      <c r="G42" s="34">
        <v>70009</v>
      </c>
      <c r="H42" s="34">
        <v>70009</v>
      </c>
      <c r="I42" s="34">
        <v>70009</v>
      </c>
      <c r="J42" s="34">
        <v>70009</v>
      </c>
      <c r="K42" s="34">
        <v>70009</v>
      </c>
    </row>
    <row r="43" spans="1:11" x14ac:dyDescent="0.25">
      <c r="A43" s="31">
        <v>7</v>
      </c>
      <c r="B43" s="25">
        <v>60764</v>
      </c>
      <c r="C43" s="25">
        <v>61912</v>
      </c>
      <c r="D43" s="25">
        <v>63060</v>
      </c>
      <c r="E43" s="25">
        <v>64207</v>
      </c>
      <c r="F43" s="25">
        <v>65354</v>
      </c>
      <c r="G43" s="34">
        <v>71770</v>
      </c>
      <c r="H43" s="34">
        <v>71770</v>
      </c>
      <c r="I43" s="34">
        <v>71770</v>
      </c>
      <c r="J43" s="34">
        <v>71770</v>
      </c>
      <c r="K43" s="34">
        <v>71770</v>
      </c>
    </row>
    <row r="44" spans="1:11" x14ac:dyDescent="0.25">
      <c r="A44" s="31">
        <v>8</v>
      </c>
      <c r="B44" s="25">
        <v>62445</v>
      </c>
      <c r="C44" s="25">
        <v>63626</v>
      </c>
      <c r="D44" s="25">
        <v>64806</v>
      </c>
      <c r="E44" s="25">
        <v>65985</v>
      </c>
      <c r="F44" s="25">
        <v>67165</v>
      </c>
      <c r="G44" s="34">
        <v>73581</v>
      </c>
      <c r="H44" s="34">
        <v>73581</v>
      </c>
      <c r="I44" s="34">
        <v>73581</v>
      </c>
      <c r="J44" s="34">
        <v>73581</v>
      </c>
      <c r="K44" s="34">
        <v>73581</v>
      </c>
    </row>
    <row r="45" spans="1:11" x14ac:dyDescent="0.25">
      <c r="A45" s="31">
        <v>9</v>
      </c>
      <c r="B45" s="25">
        <v>64174</v>
      </c>
      <c r="C45" s="25">
        <v>65388</v>
      </c>
      <c r="D45" s="25">
        <v>66601</v>
      </c>
      <c r="E45" s="25">
        <v>67814</v>
      </c>
      <c r="F45" s="25">
        <v>69028</v>
      </c>
      <c r="G45" s="34">
        <v>75444</v>
      </c>
      <c r="H45" s="34">
        <v>75444</v>
      </c>
      <c r="I45" s="34">
        <v>75444</v>
      </c>
      <c r="J45" s="34">
        <v>75444</v>
      </c>
      <c r="K45" s="34">
        <v>75444</v>
      </c>
    </row>
    <row r="46" spans="1:11" x14ac:dyDescent="0.25">
      <c r="A46" s="31">
        <v>10</v>
      </c>
      <c r="B46" s="25">
        <v>65952</v>
      </c>
      <c r="C46" s="25">
        <v>67200</v>
      </c>
      <c r="D46" s="25">
        <v>68448</v>
      </c>
      <c r="E46" s="25">
        <v>69696</v>
      </c>
      <c r="F46" s="25">
        <v>70943</v>
      </c>
      <c r="G46" s="34">
        <v>77359</v>
      </c>
      <c r="H46" s="34">
        <v>77359</v>
      </c>
      <c r="I46" s="34">
        <v>77359</v>
      </c>
      <c r="J46" s="34">
        <v>77359</v>
      </c>
      <c r="K46" s="34">
        <v>77359</v>
      </c>
    </row>
    <row r="47" spans="1:11" x14ac:dyDescent="0.25">
      <c r="A47" s="31">
        <v>11</v>
      </c>
      <c r="B47" s="25">
        <v>67780</v>
      </c>
      <c r="C47" s="25">
        <v>69064</v>
      </c>
      <c r="D47" s="25">
        <v>70347</v>
      </c>
      <c r="E47" s="25">
        <v>71630</v>
      </c>
      <c r="F47" s="25">
        <v>72913</v>
      </c>
      <c r="G47" s="34">
        <v>79329</v>
      </c>
      <c r="H47" s="34">
        <v>79329</v>
      </c>
      <c r="I47" s="34">
        <v>79329</v>
      </c>
      <c r="J47" s="34">
        <v>79329</v>
      </c>
      <c r="K47" s="34">
        <v>79329</v>
      </c>
    </row>
    <row r="48" spans="1:1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5">
      <c r="A49" s="30" t="s">
        <v>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25">
      <c r="A50" s="30" t="s">
        <v>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25">
      <c r="A51" s="30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x14ac:dyDescent="0.25">
      <c r="A52" s="31" t="s">
        <v>6</v>
      </c>
      <c r="B52" s="31" t="s">
        <v>7</v>
      </c>
      <c r="C52" s="31" t="s">
        <v>8</v>
      </c>
      <c r="D52" s="31" t="s">
        <v>9</v>
      </c>
      <c r="E52" s="31" t="s">
        <v>10</v>
      </c>
      <c r="F52" s="33" t="s">
        <v>11</v>
      </c>
      <c r="G52" s="33"/>
      <c r="H52" s="33"/>
      <c r="I52" s="33"/>
      <c r="J52" s="33"/>
      <c r="K52" s="33"/>
    </row>
    <row r="53" spans="1:11" x14ac:dyDescent="0.25">
      <c r="A53" s="31">
        <v>1</v>
      </c>
      <c r="B53" s="25">
        <v>53540</v>
      </c>
      <c r="C53" s="25">
        <v>60815</v>
      </c>
      <c r="D53" s="25">
        <v>61995</v>
      </c>
      <c r="E53" s="25">
        <v>63174</v>
      </c>
      <c r="F53" s="34">
        <v>70873</v>
      </c>
      <c r="G53" s="34">
        <v>70873</v>
      </c>
      <c r="H53" s="34">
        <v>70873</v>
      </c>
      <c r="I53" s="34">
        <v>70873</v>
      </c>
      <c r="J53" s="34">
        <v>70873</v>
      </c>
      <c r="K53" s="34">
        <v>70873</v>
      </c>
    </row>
    <row r="54" spans="1:11" x14ac:dyDescent="0.25">
      <c r="A54" s="31">
        <v>2</v>
      </c>
      <c r="B54" s="25">
        <v>58967</v>
      </c>
      <c r="C54" s="25">
        <v>61322</v>
      </c>
      <c r="D54" s="25">
        <v>62502</v>
      </c>
      <c r="E54" s="25">
        <v>63681</v>
      </c>
      <c r="F54" s="34">
        <v>71380</v>
      </c>
      <c r="G54" s="34">
        <v>71380</v>
      </c>
      <c r="H54" s="34">
        <v>71380</v>
      </c>
      <c r="I54" s="34">
        <v>71380</v>
      </c>
      <c r="J54" s="34">
        <v>71380</v>
      </c>
      <c r="K54" s="34">
        <v>71380</v>
      </c>
    </row>
    <row r="55" spans="1:11" x14ac:dyDescent="0.25">
      <c r="A55" s="31">
        <v>3</v>
      </c>
      <c r="B55" s="25">
        <v>59474</v>
      </c>
      <c r="C55" s="25">
        <v>61829</v>
      </c>
      <c r="D55" s="25">
        <v>63009</v>
      </c>
      <c r="E55" s="25">
        <v>64188</v>
      </c>
      <c r="F55" s="34">
        <v>71887</v>
      </c>
      <c r="G55" s="34">
        <v>71887</v>
      </c>
      <c r="H55" s="34">
        <v>71887</v>
      </c>
      <c r="I55" s="34">
        <v>71887</v>
      </c>
      <c r="J55" s="34">
        <v>71887</v>
      </c>
      <c r="K55" s="34">
        <v>71887</v>
      </c>
    </row>
    <row r="56" spans="1:11" x14ac:dyDescent="0.25">
      <c r="A56" s="31">
        <v>4</v>
      </c>
      <c r="B56" s="25">
        <v>59981</v>
      </c>
      <c r="C56" s="25">
        <v>62336</v>
      </c>
      <c r="D56" s="25">
        <v>63516</v>
      </c>
      <c r="E56" s="25">
        <v>64695</v>
      </c>
      <c r="F56" s="34">
        <v>72394</v>
      </c>
      <c r="G56" s="34">
        <v>72394</v>
      </c>
      <c r="H56" s="34">
        <v>72394</v>
      </c>
      <c r="I56" s="34">
        <v>72394</v>
      </c>
      <c r="J56" s="34">
        <v>72394</v>
      </c>
      <c r="K56" s="34">
        <v>72394</v>
      </c>
    </row>
    <row r="57" spans="1:11" x14ac:dyDescent="0.25">
      <c r="A57" s="31">
        <v>5</v>
      </c>
      <c r="B57" s="25">
        <v>60488</v>
      </c>
      <c r="C57" s="25">
        <v>62843</v>
      </c>
      <c r="D57" s="25">
        <v>64023</v>
      </c>
      <c r="E57" s="25">
        <v>65202</v>
      </c>
      <c r="F57" s="34">
        <v>72901</v>
      </c>
      <c r="G57" s="34">
        <v>72901</v>
      </c>
      <c r="H57" s="34">
        <v>72901</v>
      </c>
      <c r="I57" s="34">
        <v>72901</v>
      </c>
      <c r="J57" s="34">
        <v>72901</v>
      </c>
      <c r="K57" s="34">
        <v>72901</v>
      </c>
    </row>
    <row r="58" spans="1:11" x14ac:dyDescent="0.25">
      <c r="A58" s="31">
        <v>6</v>
      </c>
      <c r="B58" s="25">
        <v>60995</v>
      </c>
      <c r="C58" s="25">
        <v>63350</v>
      </c>
      <c r="D58" s="25">
        <v>64530</v>
      </c>
      <c r="E58" s="25">
        <v>65709</v>
      </c>
      <c r="F58" s="34">
        <v>73408</v>
      </c>
      <c r="G58" s="34">
        <v>73408</v>
      </c>
      <c r="H58" s="34">
        <v>73408</v>
      </c>
      <c r="I58" s="34">
        <v>73408</v>
      </c>
      <c r="J58" s="34">
        <v>73408</v>
      </c>
      <c r="K58" s="34">
        <v>73408</v>
      </c>
    </row>
    <row r="59" spans="1:11" x14ac:dyDescent="0.25">
      <c r="A59" s="31">
        <v>7</v>
      </c>
      <c r="B59" s="25">
        <v>61502</v>
      </c>
      <c r="C59" s="25">
        <v>63857</v>
      </c>
      <c r="D59" s="25">
        <v>65037</v>
      </c>
      <c r="E59" s="25">
        <v>66216</v>
      </c>
      <c r="F59" s="34">
        <v>73915</v>
      </c>
      <c r="G59" s="34">
        <v>73915</v>
      </c>
      <c r="H59" s="34">
        <v>73915</v>
      </c>
      <c r="I59" s="34">
        <v>73915</v>
      </c>
      <c r="J59" s="34">
        <v>73915</v>
      </c>
      <c r="K59" s="34">
        <v>73915</v>
      </c>
    </row>
    <row r="60" spans="1:11" x14ac:dyDescent="0.25">
      <c r="A60" s="31">
        <v>8</v>
      </c>
      <c r="B60" s="25">
        <v>63183</v>
      </c>
      <c r="C60" s="25">
        <v>64364</v>
      </c>
      <c r="D60" s="25">
        <v>65544</v>
      </c>
      <c r="E60" s="25">
        <v>66723</v>
      </c>
      <c r="F60" s="34">
        <v>74422</v>
      </c>
      <c r="G60" s="34">
        <v>74422</v>
      </c>
      <c r="H60" s="34">
        <v>74422</v>
      </c>
      <c r="I60" s="34">
        <v>74422</v>
      </c>
      <c r="J60" s="34">
        <v>74422</v>
      </c>
      <c r="K60" s="34">
        <v>74422</v>
      </c>
    </row>
    <row r="61" spans="1:11" x14ac:dyDescent="0.25">
      <c r="A61" s="31">
        <v>9</v>
      </c>
      <c r="B61" s="25">
        <v>64912</v>
      </c>
      <c r="C61" s="25">
        <v>66126</v>
      </c>
      <c r="D61" s="25">
        <v>67339</v>
      </c>
      <c r="E61" s="25">
        <v>68552</v>
      </c>
      <c r="F61" s="34">
        <v>76251</v>
      </c>
      <c r="G61" s="34">
        <v>76251</v>
      </c>
      <c r="H61" s="34">
        <v>76251</v>
      </c>
      <c r="I61" s="34">
        <v>76251</v>
      </c>
      <c r="J61" s="34">
        <v>76251</v>
      </c>
      <c r="K61" s="34">
        <v>76251</v>
      </c>
    </row>
    <row r="62" spans="1:11" x14ac:dyDescent="0.25">
      <c r="A62" s="31">
        <v>10</v>
      </c>
      <c r="B62" s="25">
        <v>66690</v>
      </c>
      <c r="C62" s="25">
        <v>67938</v>
      </c>
      <c r="D62" s="25">
        <v>69186</v>
      </c>
      <c r="E62" s="25">
        <v>70434</v>
      </c>
      <c r="F62" s="34">
        <v>78133</v>
      </c>
      <c r="G62" s="34">
        <v>78133</v>
      </c>
      <c r="H62" s="34">
        <v>78133</v>
      </c>
      <c r="I62" s="34">
        <v>78133</v>
      </c>
      <c r="J62" s="34">
        <v>78133</v>
      </c>
      <c r="K62" s="34">
        <v>78133</v>
      </c>
    </row>
    <row r="63" spans="1:11" x14ac:dyDescent="0.25">
      <c r="A63" s="31">
        <v>11</v>
      </c>
      <c r="B63" s="25">
        <v>68518</v>
      </c>
      <c r="C63" s="25">
        <v>69802</v>
      </c>
      <c r="D63" s="25">
        <v>71085</v>
      </c>
      <c r="E63" s="25">
        <v>72368</v>
      </c>
      <c r="F63" s="34">
        <v>80067</v>
      </c>
      <c r="G63" s="34">
        <v>80067</v>
      </c>
      <c r="H63" s="34">
        <v>80067</v>
      </c>
      <c r="I63" s="34">
        <v>80067</v>
      </c>
      <c r="J63" s="34">
        <v>80067</v>
      </c>
      <c r="K63" s="34">
        <v>80067</v>
      </c>
    </row>
  </sheetData>
  <mergeCells count="15">
    <mergeCell ref="A50:K50"/>
    <mergeCell ref="A51:K51"/>
    <mergeCell ref="F52:K52"/>
    <mergeCell ref="H20:K20"/>
    <mergeCell ref="A33:K33"/>
    <mergeCell ref="A34:K34"/>
    <mergeCell ref="A35:K35"/>
    <mergeCell ref="G36:K36"/>
    <mergeCell ref="A49:K49"/>
    <mergeCell ref="A1:K1"/>
    <mergeCell ref="A2:K2"/>
    <mergeCell ref="A3:K3"/>
    <mergeCell ref="A17:K17"/>
    <mergeCell ref="A18:K18"/>
    <mergeCell ref="A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E8200B85F3040B444E21EDAFE3738" ma:contentTypeVersion="1" ma:contentTypeDescription="Create a new document." ma:contentTypeScope="" ma:versionID="bf9ba3b3529c91d1907731719cd327c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CF326D-EC1D-4CAA-943F-A4644C8AB9B2}"/>
</file>

<file path=customXml/itemProps2.xml><?xml version="1.0" encoding="utf-8"?>
<ds:datastoreItem xmlns:ds="http://schemas.openxmlformats.org/officeDocument/2006/customXml" ds:itemID="{B8B8FAB5-5F01-4296-B827-4ECFD3A3E791}"/>
</file>

<file path=customXml/itemProps3.xml><?xml version="1.0" encoding="utf-8"?>
<ds:datastoreItem xmlns:ds="http://schemas.openxmlformats.org/officeDocument/2006/customXml" ds:itemID="{E0911AC0-639F-4F35-A566-A2E3A9FFD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</vt:lpstr>
      <vt:lpstr>Printable Copies</vt:lpstr>
      <vt:lpstr>Sheet3</vt:lpstr>
    </vt:vector>
  </TitlesOfParts>
  <Company>PSEA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Stuart Karschner</dc:creator>
  <cp:lastModifiedBy>Stuart Karschner</cp:lastModifiedBy>
  <dcterms:created xsi:type="dcterms:W3CDTF">2015-07-13T21:31:00Z</dcterms:created>
  <dcterms:modified xsi:type="dcterms:W3CDTF">2015-07-15T20:47:40Z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0x01010050AE8200B85F3040B444E21EDAFE3738</vt:lpwstr>
  </property>
  <property fmtid="{D5CDD505-2E9C-101B-9397-08002B2CF9AE}" pid="3" name="Order">
    <vt:r8>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