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9690" windowHeight="7290"/>
  </bookViews>
  <sheets>
    <sheet name="Calculator" sheetId="1" r:id="rId1"/>
  </sheets>
  <definedNames>
    <definedName name="List">Calculator!$M$30:$M$37</definedName>
    <definedName name="Other">Calculator!$M$30:$M$36</definedName>
    <definedName name="Other1">Calculator!$M$30:$M$36</definedName>
    <definedName name="TargetGroups">Calculator!$M$22:$M$36</definedName>
    <definedName name="Vets">Calculator!$M$23:$M$27</definedName>
  </definedNames>
  <calcPr calcId="125725"/>
</workbook>
</file>

<file path=xl/calcChain.xml><?xml version="1.0" encoding="utf-8"?>
<calcChain xmlns="http://schemas.openxmlformats.org/spreadsheetml/2006/main">
  <c r="L31" i="1"/>
  <c r="L37" l="1"/>
  <c r="L36"/>
  <c r="L35"/>
  <c r="L34"/>
  <c r="L33"/>
  <c r="L32"/>
  <c r="L30"/>
  <c r="L27"/>
  <c r="L26"/>
  <c r="L25"/>
  <c r="L24"/>
  <c r="L23"/>
  <c r="H16" l="1"/>
  <c r="F16"/>
</calcChain>
</file>

<file path=xl/sharedStrings.xml><?xml version="1.0" encoding="utf-8"?>
<sst xmlns="http://schemas.openxmlformats.org/spreadsheetml/2006/main" count="35" uniqueCount="31">
  <si>
    <t>Work Opportunity Tax Credit Calculator</t>
  </si>
  <si>
    <t>Designated Community Resident</t>
  </si>
  <si>
    <t>VETERANS</t>
  </si>
  <si>
    <t>Receives SNAP benefits (food stamps)</t>
  </si>
  <si>
    <t>Unemployed at least 4 weeks</t>
  </si>
  <si>
    <t>Unemployed at least 6 months</t>
  </si>
  <si>
    <t>SNAP (food stamp) recipient</t>
  </si>
  <si>
    <t>Vocational Rehabilitation referral</t>
  </si>
  <si>
    <t>SSI recipient</t>
  </si>
  <si>
    <t>Entitled to comp. for service-connected disability, hired 1 year from leaving service</t>
  </si>
  <si>
    <t>Entitled to comp. for service-connected disability, unemployed at least 6 months</t>
  </si>
  <si>
    <t>OTHER TARGET GROUP MEMBERS</t>
  </si>
  <si>
    <t>Veterans</t>
  </si>
  <si>
    <t>Select a target group from a dropdown box and add the projected wage and hours worked to calculate an estimate of your tax credit.</t>
  </si>
  <si>
    <t>Other Target Groups</t>
  </si>
  <si>
    <t>Summer Youth</t>
  </si>
  <si>
    <t>Enter projected hourly wage for     first year of employment</t>
  </si>
  <si>
    <t>Select the individual's target group</t>
  </si>
  <si>
    <t>Tax credit for hiring the individual</t>
  </si>
  <si>
    <t>Enter projected # of hours worked in first year of employment</t>
  </si>
  <si>
    <t>+</t>
  </si>
  <si>
    <t>Please note:</t>
  </si>
  <si>
    <r>
      <t xml:space="preserve">If an employee works at least </t>
    </r>
    <r>
      <rPr>
        <u/>
        <sz val="11"/>
        <color theme="1"/>
        <rFont val="Calibri"/>
        <family val="2"/>
        <scheme val="minor"/>
      </rPr>
      <t>120 hrs</t>
    </r>
    <r>
      <rPr>
        <sz val="11"/>
        <color theme="1"/>
        <rFont val="Calibri"/>
        <family val="2"/>
        <scheme val="minor"/>
      </rPr>
      <t xml:space="preserve"> in the first year of employment, the employer earns a tax credit equal to </t>
    </r>
    <r>
      <rPr>
        <u/>
        <sz val="11"/>
        <color theme="1"/>
        <rFont val="Calibri"/>
        <family val="2"/>
        <scheme val="minor"/>
      </rPr>
      <t>25%</t>
    </r>
    <r>
      <rPr>
        <sz val="11"/>
        <color theme="1"/>
        <rFont val="Calibri"/>
        <family val="2"/>
        <scheme val="minor"/>
      </rPr>
      <t xml:space="preserve"> of the employee's earnings, up to the maximum for the target group. </t>
    </r>
  </si>
  <si>
    <r>
      <t xml:space="preserve">If an employee works at least </t>
    </r>
    <r>
      <rPr>
        <u/>
        <sz val="11"/>
        <color theme="1"/>
        <rFont val="Calibri"/>
        <family val="2"/>
        <scheme val="minor"/>
      </rPr>
      <t>400 hrs</t>
    </r>
    <r>
      <rPr>
        <sz val="11"/>
        <color theme="1"/>
        <rFont val="Calibri"/>
        <family val="2"/>
        <scheme val="minor"/>
      </rPr>
      <t xml:space="preserve"> in the first year of employment, the employer earns a tax credit equal to </t>
    </r>
    <r>
      <rPr>
        <u/>
        <sz val="11"/>
        <color theme="1"/>
        <rFont val="Calibri"/>
        <family val="2"/>
        <scheme val="minor"/>
      </rPr>
      <t>40%</t>
    </r>
    <r>
      <rPr>
        <sz val="11"/>
        <color theme="1"/>
        <rFont val="Calibri"/>
        <family val="2"/>
        <scheme val="minor"/>
      </rPr>
      <t xml:space="preserve"> of the employee's earnings, up to the maximum for the target group.</t>
    </r>
  </si>
  <si>
    <r>
      <t xml:space="preserve">The tax credit for the </t>
    </r>
    <r>
      <rPr>
        <b/>
        <u/>
        <sz val="11"/>
        <color theme="1"/>
        <rFont val="Calibri"/>
        <family val="2"/>
        <scheme val="minor"/>
      </rPr>
      <t>Long-Term TANF</t>
    </r>
    <r>
      <rPr>
        <b/>
        <sz val="11"/>
        <color theme="1"/>
        <rFont val="Calibri"/>
        <family val="2"/>
        <scheme val="minor"/>
      </rPr>
      <t xml:space="preserve"> target group is calculated differently than other groups:</t>
    </r>
  </si>
  <si>
    <r>
      <t xml:space="preserve">Employees only have to work at least </t>
    </r>
    <r>
      <rPr>
        <u/>
        <sz val="11"/>
        <color theme="1"/>
        <rFont val="Calibri"/>
        <family val="2"/>
        <scheme val="minor"/>
      </rPr>
      <t>120 hrs</t>
    </r>
    <r>
      <rPr>
        <sz val="11"/>
        <color theme="1"/>
        <rFont val="Calibri"/>
        <family val="2"/>
        <scheme val="minor"/>
      </rPr>
      <t xml:space="preserve"> in the first year of employment for employers to earn a tax credit of </t>
    </r>
    <r>
      <rPr>
        <u/>
        <sz val="11"/>
        <color theme="1"/>
        <rFont val="Calibri"/>
        <family val="2"/>
        <scheme val="minor"/>
      </rPr>
      <t>40%</t>
    </r>
    <r>
      <rPr>
        <sz val="11"/>
        <color theme="1"/>
        <rFont val="Calibri"/>
        <family val="2"/>
        <scheme val="minor"/>
      </rPr>
      <t xml:space="preserve"> of the employee's earnings up to the maximum ($4,000).</t>
    </r>
  </si>
  <si>
    <r>
      <t>If an employee</t>
    </r>
    <r>
      <rPr>
        <sz val="11"/>
        <color theme="1"/>
        <rFont val="Calibri"/>
        <family val="2"/>
        <scheme val="minor"/>
      </rPr>
      <t xml:space="preserve"> works at least 400 hours in the </t>
    </r>
    <r>
      <rPr>
        <u/>
        <sz val="11"/>
        <color theme="1"/>
        <rFont val="Calibri"/>
        <family val="2"/>
        <scheme val="minor"/>
      </rPr>
      <t>second year</t>
    </r>
    <r>
      <rPr>
        <sz val="11"/>
        <color theme="1"/>
        <rFont val="Calibri"/>
        <family val="2"/>
        <scheme val="minor"/>
      </rPr>
      <t xml:space="preserve">, employers  may claim a tax credit of 50% of second year wages, up to the maximum tax credit ($9,000 over two years). </t>
    </r>
  </si>
  <si>
    <r>
      <t xml:space="preserve">Employers earn a tax credit </t>
    </r>
    <r>
      <rPr>
        <u/>
        <sz val="11"/>
        <color theme="1"/>
        <rFont val="Calibri"/>
        <family val="2"/>
        <scheme val="minor"/>
      </rPr>
      <t>only if</t>
    </r>
    <r>
      <rPr>
        <sz val="11"/>
        <color theme="1"/>
        <rFont val="Calibri"/>
        <family val="2"/>
        <scheme val="minor"/>
      </rPr>
      <t xml:space="preserve"> employees  work at least </t>
    </r>
    <r>
      <rPr>
        <u/>
        <sz val="11"/>
        <color theme="1"/>
        <rFont val="Calibri"/>
        <family val="2"/>
        <scheme val="minor"/>
      </rPr>
      <t>120 hrs</t>
    </r>
    <r>
      <rPr>
        <sz val="11"/>
        <color theme="1"/>
        <rFont val="Calibri"/>
        <family val="2"/>
        <scheme val="minor"/>
      </rPr>
      <t xml:space="preserve"> in the first year of employment.</t>
    </r>
  </si>
  <si>
    <t>Short-Term TANF recipient</t>
  </si>
  <si>
    <t>Long-Term TANF recipient</t>
  </si>
  <si>
    <t>Ex-Offender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</si>
</sst>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3" borderId="0" xfId="0" applyFill="1"/>
    <xf numFmtId="0" fontId="2" fillId="0" borderId="0" xfId="0" applyFont="1"/>
    <xf numFmtId="0" fontId="0" fillId="5" borderId="0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0" xfId="0" applyFill="1" applyBorder="1" applyAlignment="1">
      <alignment vertical="center"/>
    </xf>
    <xf numFmtId="164" fontId="1" fillId="4" borderId="7" xfId="1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164" fontId="1" fillId="4" borderId="7" xfId="1" applyNumberFormat="1" applyFont="1" applyFill="1" applyBorder="1" applyAlignment="1">
      <alignment horizontal="right" vertical="center"/>
    </xf>
    <xf numFmtId="0" fontId="0" fillId="3" borderId="0" xfId="0" applyFill="1" applyProtection="1">
      <protection locked="0"/>
    </xf>
    <xf numFmtId="0" fontId="0" fillId="5" borderId="5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0" fillId="5" borderId="11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8" fontId="0" fillId="2" borderId="2" xfId="0" applyNumberFormat="1" applyFill="1" applyBorder="1" applyAlignment="1" applyProtection="1">
      <alignment horizontal="center" vertical="center"/>
      <protection locked="0"/>
    </xf>
    <xf numFmtId="8" fontId="0" fillId="2" borderId="3" xfId="0" applyNumberFormat="1" applyFill="1" applyBorder="1" applyAlignment="1" applyProtection="1">
      <alignment horizontal="center" vertical="center"/>
      <protection locked="0"/>
    </xf>
    <xf numFmtId="8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/>
  </sheetViews>
  <sheetFormatPr defaultRowHeight="15"/>
  <cols>
    <col min="1" max="1" width="3" customWidth="1"/>
    <col min="2" max="3" width="2.85546875" customWidth="1"/>
    <col min="4" max="4" width="31.5703125" customWidth="1"/>
    <col min="5" max="5" width="2.42578125" customWidth="1"/>
    <col min="6" max="6" width="55.42578125" customWidth="1"/>
    <col min="7" max="7" width="3" customWidth="1"/>
    <col min="8" max="8" width="24.28515625" customWidth="1"/>
    <col min="9" max="10" width="3.140625" customWidth="1"/>
    <col min="11" max="11" width="3" customWidth="1"/>
    <col min="13" max="13" width="76.42578125" bestFit="1" customWidth="1"/>
  </cols>
  <sheetData>
    <row r="1" spans="1:1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>
      <c r="A4" s="11"/>
      <c r="B4" s="12"/>
      <c r="C4" s="13"/>
      <c r="D4" s="13"/>
      <c r="E4" s="13"/>
      <c r="F4" s="13"/>
      <c r="G4" s="13"/>
      <c r="H4" s="13"/>
      <c r="I4" s="13"/>
      <c r="J4" s="14"/>
      <c r="K4" s="11"/>
    </row>
    <row r="5" spans="1:11">
      <c r="A5" s="11"/>
      <c r="B5" s="15"/>
      <c r="C5" s="16"/>
      <c r="D5" s="16"/>
      <c r="E5" s="16"/>
      <c r="F5" s="16"/>
      <c r="G5" s="16"/>
      <c r="H5" s="16"/>
      <c r="I5" s="16"/>
      <c r="J5" s="17"/>
      <c r="K5" s="11"/>
    </row>
    <row r="6" spans="1:11" ht="21">
      <c r="A6" s="11"/>
      <c r="B6" s="49" t="s">
        <v>0</v>
      </c>
      <c r="C6" s="50"/>
      <c r="D6" s="50"/>
      <c r="E6" s="50"/>
      <c r="F6" s="50"/>
      <c r="G6" s="50"/>
      <c r="H6" s="50"/>
      <c r="I6" s="50"/>
      <c r="J6" s="18"/>
      <c r="K6" s="11"/>
    </row>
    <row r="7" spans="1:11" ht="15.75" customHeight="1">
      <c r="A7" s="11"/>
      <c r="B7" s="15"/>
      <c r="C7" s="16"/>
      <c r="D7" s="16"/>
      <c r="E7" s="16"/>
      <c r="F7" s="16"/>
      <c r="G7" s="16"/>
      <c r="H7" s="16"/>
      <c r="I7" s="16"/>
      <c r="J7" s="17"/>
      <c r="K7" s="11"/>
    </row>
    <row r="8" spans="1:11">
      <c r="A8" s="11"/>
      <c r="B8" s="15"/>
      <c r="C8" s="16"/>
      <c r="D8" s="16"/>
      <c r="E8" s="16"/>
      <c r="F8" s="19" t="s">
        <v>12</v>
      </c>
      <c r="G8" s="16"/>
      <c r="H8" s="19" t="s">
        <v>14</v>
      </c>
      <c r="I8" s="16"/>
      <c r="J8" s="17"/>
      <c r="K8" s="11"/>
    </row>
    <row r="9" spans="1:11" ht="30.75" customHeight="1">
      <c r="A9" s="11"/>
      <c r="B9" s="15"/>
      <c r="C9" s="16"/>
      <c r="D9" s="20" t="s">
        <v>17</v>
      </c>
      <c r="E9" s="16"/>
      <c r="F9" s="21"/>
      <c r="G9" s="16"/>
      <c r="H9" s="21"/>
      <c r="I9" s="16"/>
      <c r="J9" s="17"/>
      <c r="K9" s="11"/>
    </row>
    <row r="10" spans="1:11">
      <c r="A10" s="11"/>
      <c r="B10" s="15"/>
      <c r="C10" s="16"/>
      <c r="D10" s="16"/>
      <c r="E10" s="16"/>
      <c r="F10" s="16"/>
      <c r="G10" s="16"/>
      <c r="H10" s="16"/>
      <c r="I10" s="16"/>
      <c r="J10" s="17"/>
      <c r="K10" s="11"/>
    </row>
    <row r="11" spans="1:11" ht="29.25" customHeight="1">
      <c r="A11" s="11"/>
      <c r="B11" s="15"/>
      <c r="C11" s="16"/>
      <c r="D11" s="22" t="s">
        <v>16</v>
      </c>
      <c r="E11" s="16"/>
      <c r="F11" s="52">
        <v>7.5</v>
      </c>
      <c r="G11" s="53"/>
      <c r="H11" s="54"/>
      <c r="I11" s="16"/>
      <c r="J11" s="17"/>
      <c r="K11" s="11"/>
    </row>
    <row r="12" spans="1:11">
      <c r="A12" s="11"/>
      <c r="B12" s="15"/>
      <c r="C12" s="16"/>
      <c r="D12" s="23"/>
      <c r="E12" s="16"/>
      <c r="F12" s="16"/>
      <c r="G12" s="16"/>
      <c r="H12" s="16"/>
      <c r="I12" s="16"/>
      <c r="J12" s="17"/>
      <c r="K12" s="11"/>
    </row>
    <row r="13" spans="1:11" ht="30" customHeight="1">
      <c r="A13" s="11"/>
      <c r="B13" s="15"/>
      <c r="C13" s="16"/>
      <c r="D13" s="22" t="s">
        <v>19</v>
      </c>
      <c r="E13" s="16"/>
      <c r="F13" s="55">
        <v>0</v>
      </c>
      <c r="G13" s="56"/>
      <c r="H13" s="57"/>
      <c r="I13" s="16"/>
      <c r="J13" s="17"/>
      <c r="K13" s="11"/>
    </row>
    <row r="14" spans="1:11">
      <c r="A14" s="11"/>
      <c r="B14" s="15"/>
      <c r="C14" s="16"/>
      <c r="D14" s="16"/>
      <c r="E14" s="16"/>
      <c r="F14" s="16"/>
      <c r="G14" s="16"/>
      <c r="H14" s="16"/>
      <c r="I14" s="16"/>
      <c r="J14" s="17"/>
      <c r="K14" s="11"/>
    </row>
    <row r="15" spans="1:11" ht="15.75" thickBot="1">
      <c r="A15" s="11"/>
      <c r="B15" s="15"/>
      <c r="C15" s="16"/>
      <c r="D15" s="16"/>
      <c r="E15" s="16"/>
      <c r="F15" s="16"/>
      <c r="G15" s="16"/>
      <c r="H15" s="16"/>
      <c r="I15" s="16"/>
      <c r="J15" s="17"/>
      <c r="K15" s="11"/>
    </row>
    <row r="16" spans="1:11" ht="33.75" customHeight="1" thickBot="1">
      <c r="A16" s="1"/>
      <c r="B16" s="4"/>
      <c r="C16" s="3"/>
      <c r="D16" s="6" t="s">
        <v>18</v>
      </c>
      <c r="E16" s="3"/>
      <c r="F16" s="10">
        <f>IF(F9="Receives SNAP benefits (food stamps)",L23, IF(F9="Entitled to comp. for service-connected disability, hired 1 year from leaving service",L24, IF(F9="Entitled to comp. for service-connected disability, unemployed at least 6 months",L25, IF(F9="Unemployed at least 4 weeks",L26, IF(F9="Unemployed at least 6 months",L27, 0)))))</f>
        <v>0</v>
      </c>
      <c r="G16" s="3"/>
      <c r="H16" s="7">
        <f>IF(H9="Short-term TANF recipient",L30, IF(H9="Long-term TANF recipient",L31, IF(H9="SNAP (food stamp) recipient",L32, IF(H9="Designated Community Resident",L33, IF(H9="Vocational Rehabilitation referral",L34, IF(H9="Ex-offender",L35, IF(H9="SSI recipient",L36, IF(H9="Summer Youth",L37, 0))))))))</f>
        <v>0</v>
      </c>
      <c r="I16" s="3"/>
      <c r="J16" s="5"/>
      <c r="K16" s="1"/>
    </row>
    <row r="17" spans="1:13">
      <c r="A17" s="1"/>
      <c r="B17" s="15"/>
      <c r="C17" s="16"/>
      <c r="D17" s="16"/>
      <c r="E17" s="16"/>
      <c r="F17" s="16"/>
      <c r="G17" s="16"/>
      <c r="H17" s="16"/>
      <c r="I17" s="16"/>
      <c r="J17" s="17"/>
      <c r="K17" s="1"/>
    </row>
    <row r="18" spans="1:13">
      <c r="A18" s="1"/>
      <c r="B18" s="24"/>
      <c r="C18" s="25"/>
      <c r="D18" s="25"/>
      <c r="E18" s="25"/>
      <c r="F18" s="25"/>
      <c r="G18" s="25"/>
      <c r="H18" s="25"/>
      <c r="I18" s="25"/>
      <c r="J18" s="26"/>
      <c r="K18" s="1"/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3" ht="15.75" customHeight="1">
      <c r="A21" s="11"/>
      <c r="B21" s="27"/>
      <c r="C21" s="28"/>
      <c r="D21" s="29"/>
      <c r="E21" s="29"/>
      <c r="F21" s="29"/>
      <c r="G21" s="29"/>
      <c r="H21" s="29"/>
      <c r="I21" s="29"/>
      <c r="J21" s="30"/>
      <c r="K21" s="11"/>
    </row>
    <row r="22" spans="1:13" s="8" customFormat="1">
      <c r="A22" s="11"/>
      <c r="B22" s="31"/>
      <c r="C22" s="32" t="s">
        <v>21</v>
      </c>
      <c r="D22" s="33"/>
      <c r="E22" s="33"/>
      <c r="F22" s="33"/>
      <c r="G22" s="33"/>
      <c r="H22" s="33"/>
      <c r="I22" s="33"/>
      <c r="J22" s="34"/>
      <c r="K22" s="11"/>
      <c r="M22" s="9" t="s">
        <v>2</v>
      </c>
    </row>
    <row r="23" spans="1:13">
      <c r="A23" s="11"/>
      <c r="B23" s="35"/>
      <c r="C23" s="36" t="s">
        <v>20</v>
      </c>
      <c r="D23" s="48" t="s">
        <v>27</v>
      </c>
      <c r="E23" s="48"/>
      <c r="F23" s="48"/>
      <c r="G23" s="48"/>
      <c r="H23" s="48"/>
      <c r="I23" s="48"/>
      <c r="J23" s="37"/>
      <c r="K23" s="11"/>
      <c r="L23">
        <f>IF(F13&gt;119,IF(F13&gt;399,IF(F11*F13*0.4&lt;2400,F13*F11*0.4,2400),IF(F13*F11*0.25&lt;2400,F13*F11*0.25,2400)),0)</f>
        <v>0</v>
      </c>
      <c r="M23" t="s">
        <v>3</v>
      </c>
    </row>
    <row r="24" spans="1:13" ht="30.75" customHeight="1">
      <c r="A24" s="11"/>
      <c r="B24" s="35"/>
      <c r="C24" s="38" t="s">
        <v>20</v>
      </c>
      <c r="D24" s="47" t="s">
        <v>22</v>
      </c>
      <c r="E24" s="47"/>
      <c r="F24" s="47"/>
      <c r="G24" s="47"/>
      <c r="H24" s="47"/>
      <c r="I24" s="47"/>
      <c r="J24" s="39"/>
      <c r="K24" s="11"/>
      <c r="L24">
        <f>IF(F13&gt;119,IF(F13&gt;399,IF(F11*F13*0.4&lt;4800,F13*F11*0.4,4800),IF(F13*F11*0.25&lt;4800,F13*F11*0.25,4800)),0)</f>
        <v>0</v>
      </c>
      <c r="M24" t="s">
        <v>9</v>
      </c>
    </row>
    <row r="25" spans="1:13" ht="31.5" customHeight="1">
      <c r="A25" s="11"/>
      <c r="B25" s="35"/>
      <c r="C25" s="38" t="s">
        <v>20</v>
      </c>
      <c r="D25" s="47" t="s">
        <v>23</v>
      </c>
      <c r="E25" s="47"/>
      <c r="F25" s="47"/>
      <c r="G25" s="47"/>
      <c r="H25" s="47"/>
      <c r="I25" s="47"/>
      <c r="J25" s="39"/>
      <c r="K25" s="11"/>
      <c r="L25">
        <f>IF(F13&gt;119,IF(F13&gt;399,IF(F11*F13*0.4&lt;9600,F13*F11*0.4,9600),IF(F13*F11*0.25&lt;9600,F13*F11*0.25,9600)),0)</f>
        <v>0</v>
      </c>
      <c r="M25" t="s">
        <v>10</v>
      </c>
    </row>
    <row r="26" spans="1:13">
      <c r="A26" s="11"/>
      <c r="B26" s="35"/>
      <c r="C26" s="33"/>
      <c r="D26" s="33"/>
      <c r="E26" s="40"/>
      <c r="F26" s="40"/>
      <c r="G26" s="40"/>
      <c r="H26" s="40"/>
      <c r="I26" s="40"/>
      <c r="J26" s="39"/>
      <c r="K26" s="11"/>
      <c r="L26">
        <f>IF(F13&gt;119,IF(F13&gt;399,IF(F11*F13*0.4&lt;2400,F13*F11*0.4,2400),IF(F13*F11*0.25&lt;2400,F13*F11*0.25,2400)),0)</f>
        <v>0</v>
      </c>
      <c r="M26" t="s">
        <v>4</v>
      </c>
    </row>
    <row r="27" spans="1:13" s="8" customFormat="1">
      <c r="A27" s="11"/>
      <c r="B27" s="35"/>
      <c r="C27" s="41" t="s">
        <v>24</v>
      </c>
      <c r="D27" s="40"/>
      <c r="E27" s="40"/>
      <c r="F27" s="40"/>
      <c r="G27" s="40"/>
      <c r="H27" s="40"/>
      <c r="I27" s="40"/>
      <c r="J27" s="39"/>
      <c r="K27" s="11"/>
      <c r="L27" s="8">
        <f>IF(F13&gt;119,IF(F13&gt;399,IF(F11*F13*0.4&lt;5600,F13*F11*0.4,5600),IF(F13*F11*0.25&lt;5600,F13*F11*0.25,5600)),0)</f>
        <v>0</v>
      </c>
      <c r="M27" s="8" t="s">
        <v>5</v>
      </c>
    </row>
    <row r="28" spans="1:13" s="8" customFormat="1" ht="31.5" customHeight="1">
      <c r="A28" s="11"/>
      <c r="B28" s="35"/>
      <c r="C28" s="38" t="s">
        <v>20</v>
      </c>
      <c r="D28" s="47" t="s">
        <v>25</v>
      </c>
      <c r="E28" s="47"/>
      <c r="F28" s="47"/>
      <c r="G28" s="47"/>
      <c r="H28" s="47"/>
      <c r="I28" s="47"/>
      <c r="J28" s="39"/>
      <c r="K28" s="11"/>
    </row>
    <row r="29" spans="1:13" ht="30.75" customHeight="1">
      <c r="A29" s="11"/>
      <c r="B29" s="35"/>
      <c r="C29" s="38" t="s">
        <v>20</v>
      </c>
      <c r="D29" s="46" t="s">
        <v>26</v>
      </c>
      <c r="E29" s="46"/>
      <c r="F29" s="46"/>
      <c r="G29" s="46"/>
      <c r="H29" s="46"/>
      <c r="I29" s="46"/>
      <c r="J29" s="42"/>
      <c r="K29" s="11"/>
      <c r="M29" s="2" t="s">
        <v>11</v>
      </c>
    </row>
    <row r="30" spans="1:13">
      <c r="A30" s="11"/>
      <c r="B30" s="43"/>
      <c r="C30" s="44"/>
      <c r="D30" s="44"/>
      <c r="E30" s="44"/>
      <c r="F30" s="44"/>
      <c r="G30" s="44"/>
      <c r="H30" s="44"/>
      <c r="I30" s="44"/>
      <c r="J30" s="45"/>
      <c r="K30" s="11"/>
      <c r="L30">
        <f>IF(F13&gt;119,IF(F13&gt;399,IF(F11*F13*0.4&lt;2400,F13*F11*0.4,2400),IF(F13*F11*0.25&lt;2400,F13*F11*0.25,2400)),0)</f>
        <v>0</v>
      </c>
      <c r="M30" t="s">
        <v>28</v>
      </c>
    </row>
    <row r="31" spans="1:1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>
        <f>IF(F13&gt;119,IF(F13&gt;399,IF(F11*F13*0.4&lt;4000,F13*F11*0.4,4000),IF(F13*F11*0.4&lt;4000,F13*F11*0.4,4000)),0)</f>
        <v>0</v>
      </c>
      <c r="M31" t="s">
        <v>29</v>
      </c>
    </row>
    <row r="32" spans="1:1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>
        <f>IF(F13&gt;119,IF(F13&gt;399,IF(F11*F13*0.4&lt;2400,F13*F11*0.4,2400),IF(F13*F11*0.25&lt;2400,F13*F11*0.25,2400)),0)</f>
        <v>0</v>
      </c>
      <c r="M32" t="s">
        <v>6</v>
      </c>
    </row>
    <row r="33" spans="1:1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>
        <f>IF(F13&gt;119,IF(F13&gt;399,IF(F11*F13*0.4&lt;2400,F13*F11*0.4,2400),IF(F13*F11*0.25&lt;2400,F13*F11*0.25,2400)),0)</f>
        <v>0</v>
      </c>
      <c r="M33" t="s">
        <v>1</v>
      </c>
    </row>
    <row r="34" spans="1:1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>
        <f>IF(F13&gt;119,IF(F13&gt;399,IF(F11*F13*0.4&lt;2400,F13*F11*0.4,2400),IF(F13*F11*0.25&lt;2400,F13*F11*0.25,2400)),0)</f>
        <v>0</v>
      </c>
      <c r="M34" t="s">
        <v>7</v>
      </c>
    </row>
    <row r="35" spans="1:1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>
        <f>IF(F13&gt;119,IF(F13&gt;399,IF(F11*F13*0.4&lt;2400,F13*F11*0.4,2400),IF(F13*F11*0.25&lt;2400,F13*F11*0.25,2400)),0)</f>
        <v>0</v>
      </c>
      <c r="M35" t="s">
        <v>30</v>
      </c>
    </row>
    <row r="36" spans="1:1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>
        <f>IF(F13&gt;119,IF(F13&gt;399,IF(F11*F13*0.4&lt;2400,F13*F11*0.4,2400),IF(F13*F11*0.25&lt;2400,F13*F11*0.25,2400)),0)</f>
        <v>0</v>
      </c>
      <c r="M36" t="s">
        <v>8</v>
      </c>
    </row>
    <row r="37" spans="1:1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>
        <f>IF(F13&gt;119,IF(F13&gt;399,IF(F11*F13*0.4&lt;3000,F13*F11*0.4,3000),IF(F13*F11*0.25&lt;3000,F13*F11*0.25,3000)),0)</f>
        <v>0</v>
      </c>
      <c r="M37" t="s">
        <v>15</v>
      </c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 password="CA8D" sheet="1" objects="1" scenarios="1" selectLockedCells="1"/>
  <mergeCells count="9">
    <mergeCell ref="A2:K2"/>
    <mergeCell ref="F11:H11"/>
    <mergeCell ref="F13:H13"/>
    <mergeCell ref="D28:I28"/>
    <mergeCell ref="D29:I29"/>
    <mergeCell ref="D24:I24"/>
    <mergeCell ref="D25:I25"/>
    <mergeCell ref="D23:I23"/>
    <mergeCell ref="B6:I6"/>
  </mergeCells>
  <dataValidations xWindow="798" yWindow="397" count="4">
    <dataValidation allowBlank="1" showInputMessage="1" showErrorMessage="1" prompt="Enter projected hourly wage" sqref="F11:H11"/>
    <dataValidation type="list" allowBlank="1" showInputMessage="1" showErrorMessage="1" prompt="Select Target Group" sqref="H9">
      <formula1>List</formula1>
    </dataValidation>
    <dataValidation type="list" allowBlank="1" showInputMessage="1" showErrorMessage="1" prompt="Select Target Group" sqref="F9">
      <formula1>Vets</formula1>
    </dataValidation>
    <dataValidation allowBlank="1" showInputMessage="1" showErrorMessage="1" prompt="Enter projected number of hours worked" sqref="F13:H13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B508CD2453E1478824E8452CF8DE4B" ma:contentTypeVersion="1" ma:contentTypeDescription="Create a new document." ma:contentTypeScope="" ma:versionID="3b53d8ea366325e26d88620c3b810a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EDC9B3-955F-4314-879D-F865042ADAB1}"/>
</file>

<file path=customXml/itemProps2.xml><?xml version="1.0" encoding="utf-8"?>
<ds:datastoreItem xmlns:ds="http://schemas.openxmlformats.org/officeDocument/2006/customXml" ds:itemID="{DCBF8CED-29F5-4C39-B1B1-A22E59FA5016}"/>
</file>

<file path=customXml/itemProps3.xml><?xml version="1.0" encoding="utf-8"?>
<ds:datastoreItem xmlns:ds="http://schemas.openxmlformats.org/officeDocument/2006/customXml" ds:itemID="{83C8D0F8-4241-410D-9FF9-E1CDCAF6F3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Calculator</vt:lpstr>
      <vt:lpstr>List</vt:lpstr>
      <vt:lpstr>Other</vt:lpstr>
      <vt:lpstr>Other1</vt:lpstr>
      <vt:lpstr>TargetGroups</vt:lpstr>
      <vt:lpstr>Vets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Dae Son</dc:creator>
  <cp:lastModifiedBy>Coates.Jeffrey</cp:lastModifiedBy>
  <cp:lastPrinted>2012-10-29T22:52:46Z</cp:lastPrinted>
  <dcterms:created xsi:type="dcterms:W3CDTF">2012-07-27T19:47:19Z</dcterms:created>
  <dcterms:modified xsi:type="dcterms:W3CDTF">2012-12-19T14:00:35Z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0x010100C3B508CD2453E1478824E8452CF8DE4B</vt:lpwstr>
  </property>
  <property fmtid="{D5CDD505-2E9C-101B-9397-08002B2CF9AE}" pid="3" name="Order">
    <vt:r8>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